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4240" windowHeight="13740" tabRatio="795" activeTab="3"/>
  </bookViews>
  <sheets>
    <sheet name="POA" sheetId="2" r:id="rId1"/>
    <sheet name="OCI" sheetId="27" state="hidden" r:id="rId2"/>
    <sheet name="SUB_GRUPO" sheetId="3" r:id="rId3"/>
    <sheet name="RESUMO" sheetId="28" r:id="rId4"/>
    <sheet name="Alteração" sheetId="14" r:id="rId5"/>
    <sheet name="Incentivo_SMS" sheetId="15" r:id="rId6"/>
    <sheet name="Configuração" sheetId="26" r:id="rId7"/>
    <sheet name="+S_0" sheetId="24" state="hidden" r:id="rId8"/>
    <sheet name="+S_I" sheetId="16" state="hidden" r:id="rId9"/>
    <sheet name="+S_II" sheetId="17" state="hidden" r:id="rId10"/>
    <sheet name="+S_III" sheetId="18" state="hidden" r:id="rId11"/>
    <sheet name="+S_IV" sheetId="19" state="hidden" r:id="rId12"/>
    <sheet name="+S_V" sheetId="20" state="hidden" r:id="rId13"/>
    <sheet name="+S_VI" sheetId="21" state="hidden" r:id="rId14"/>
    <sheet name="+S_VII" sheetId="22" state="hidden" r:id="rId15"/>
    <sheet name="+S_VIII" sheetId="23" state="hidden" r:id="rId16"/>
    <sheet name="+S_RESUMO" sheetId="25" state="hidden" r:id="rId17"/>
  </sheets>
  <definedNames>
    <definedName name="_xlnm._FilterDatabase" localSheetId="0" hidden="1">POA!$A$566:$I$4559</definedName>
    <definedName name="_xlnm.Print_Area" localSheetId="0">POA!$A$1:$I$4562</definedName>
    <definedName name="_xlnm.Print_Area" localSheetId="2">SUB_GRUPO!$A$1:$F$298</definedName>
    <definedName name="_xlnm.Print_Titles" localSheetId="2">SUB_GRUPO!$2:$6</definedName>
  </definedNames>
  <calcPr calcId="12451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28"/>
  <c r="G28"/>
  <c r="G27"/>
  <c r="G26"/>
  <c r="G25"/>
  <c r="G24"/>
  <c r="G23"/>
  <c r="H4341" i="2"/>
  <c r="G4341"/>
  <c r="F4341"/>
  <c r="E4341"/>
  <c r="F253" i="3"/>
  <c r="F254" s="1"/>
  <c r="E253"/>
  <c r="E254" s="1"/>
  <c r="D4341" i="2"/>
  <c r="G4325"/>
  <c r="E4325"/>
  <c r="E4323"/>
  <c r="D4323"/>
  <c r="D4325" s="1"/>
  <c r="G4322"/>
  <c r="G4323" s="1"/>
  <c r="F4322"/>
  <c r="H4322" s="1"/>
  <c r="H4323" s="1"/>
  <c r="H4325" s="1"/>
  <c r="B7"/>
  <c r="A7" i="28" s="1"/>
  <c r="B6" i="2"/>
  <c r="A6" i="28" s="1"/>
  <c r="B5" i="2"/>
  <c r="C32" i="15"/>
  <c r="C24"/>
  <c r="G854" i="2"/>
  <c r="F854"/>
  <c r="H854" s="1"/>
  <c r="D2422"/>
  <c r="G29" i="28" l="1"/>
  <c r="C253" i="3"/>
  <c r="C254" s="1"/>
  <c r="D253"/>
  <c r="D254" s="1"/>
  <c r="F4323" i="2"/>
  <c r="F4325" s="1"/>
  <c r="D177" i="15"/>
  <c r="E177" s="1"/>
  <c r="G177" s="1"/>
  <c r="D178"/>
  <c r="F178" s="1"/>
  <c r="D179"/>
  <c r="E179" s="1"/>
  <c r="G179" s="1"/>
  <c r="D176"/>
  <c r="F176" s="1"/>
  <c r="D175"/>
  <c r="F175" s="1"/>
  <c r="D174"/>
  <c r="F174" s="1"/>
  <c r="D173"/>
  <c r="F173" s="1"/>
  <c r="D169"/>
  <c r="F169" s="1"/>
  <c r="D170"/>
  <c r="F170" s="1"/>
  <c r="D171"/>
  <c r="F171" s="1"/>
  <c r="D172"/>
  <c r="F172" s="1"/>
  <c r="D168"/>
  <c r="F168" s="1"/>
  <c r="D167"/>
  <c r="F167" s="1"/>
  <c r="D166"/>
  <c r="F166" s="1"/>
  <c r="D162"/>
  <c r="F162" s="1"/>
  <c r="D163"/>
  <c r="F163" s="1"/>
  <c r="D164"/>
  <c r="F164" s="1"/>
  <c r="D165"/>
  <c r="E165" s="1"/>
  <c r="G165" s="1"/>
  <c r="D161"/>
  <c r="F161" s="1"/>
  <c r="C180"/>
  <c r="D159"/>
  <c r="E176" l="1"/>
  <c r="G176" s="1"/>
  <c r="E167"/>
  <c r="G167" s="1"/>
  <c r="F177"/>
  <c r="E173"/>
  <c r="G173" s="1"/>
  <c r="E174"/>
  <c r="G174" s="1"/>
  <c r="E172"/>
  <c r="G172" s="1"/>
  <c r="E171"/>
  <c r="G171" s="1"/>
  <c r="E170"/>
  <c r="G170" s="1"/>
  <c r="E169"/>
  <c r="G169" s="1"/>
  <c r="E161"/>
  <c r="G161" s="1"/>
  <c r="E166"/>
  <c r="G166" s="1"/>
  <c r="E162"/>
  <c r="G162" s="1"/>
  <c r="F165"/>
  <c r="E178"/>
  <c r="G178" s="1"/>
  <c r="F179"/>
  <c r="D180"/>
  <c r="E332" i="3" s="1"/>
  <c r="C332" s="1"/>
  <c r="E175" i="15"/>
  <c r="G175" s="1"/>
  <c r="E168"/>
  <c r="G168" s="1"/>
  <c r="E164"/>
  <c r="G164" s="1"/>
  <c r="E163"/>
  <c r="G163" s="1"/>
  <c r="G180" l="1"/>
  <c r="F180"/>
  <c r="E180"/>
  <c r="F332" i="3" s="1"/>
  <c r="H38" i="28" s="1"/>
  <c r="G38" s="1"/>
  <c r="D332" i="3" l="1"/>
  <c r="E4496" i="2"/>
  <c r="G4490"/>
  <c r="G4491"/>
  <c r="G4492"/>
  <c r="G4493"/>
  <c r="G4494"/>
  <c r="G4495"/>
  <c r="F4490"/>
  <c r="H4490" s="1"/>
  <c r="F4491"/>
  <c r="H4491" s="1"/>
  <c r="F4492"/>
  <c r="H4492" s="1"/>
  <c r="F4493"/>
  <c r="H4493" s="1"/>
  <c r="F4494"/>
  <c r="H4494" s="1"/>
  <c r="F4495"/>
  <c r="H4495" s="1"/>
  <c r="D4496"/>
  <c r="G4347"/>
  <c r="G4348" s="1"/>
  <c r="F4347"/>
  <c r="F4348" s="1"/>
  <c r="F269" i="3" s="1"/>
  <c r="E4348" i="2"/>
  <c r="E269" i="3" s="1"/>
  <c r="D4348" i="2"/>
  <c r="F347"/>
  <c r="H347" s="1"/>
  <c r="G347"/>
  <c r="F346"/>
  <c r="H346" s="1"/>
  <c r="G346"/>
  <c r="F345"/>
  <c r="H345"/>
  <c r="G345"/>
  <c r="F344"/>
  <c r="H344" s="1"/>
  <c r="G344"/>
  <c r="F343"/>
  <c r="H343" s="1"/>
  <c r="G343"/>
  <c r="F342"/>
  <c r="H342" s="1"/>
  <c r="G342"/>
  <c r="F341"/>
  <c r="H341" s="1"/>
  <c r="G341"/>
  <c r="F340"/>
  <c r="H340" s="1"/>
  <c r="G340"/>
  <c r="F339"/>
  <c r="H339" s="1"/>
  <c r="G339"/>
  <c r="F338"/>
  <c r="H338" s="1"/>
  <c r="G338"/>
  <c r="F337"/>
  <c r="H337" s="1"/>
  <c r="G337"/>
  <c r="F336"/>
  <c r="H336" s="1"/>
  <c r="G336"/>
  <c r="F335"/>
  <c r="H335" s="1"/>
  <c r="G335"/>
  <c r="F334"/>
  <c r="H334" s="1"/>
  <c r="G334"/>
  <c r="F333"/>
  <c r="H333" s="1"/>
  <c r="G333"/>
  <c r="F332"/>
  <c r="H332" s="1"/>
  <c r="G332"/>
  <c r="F331"/>
  <c r="H331" s="1"/>
  <c r="G331"/>
  <c r="F330"/>
  <c r="H330" s="1"/>
  <c r="G330"/>
  <c r="F329"/>
  <c r="H329" s="1"/>
  <c r="G329"/>
  <c r="F328"/>
  <c r="H328" s="1"/>
  <c r="G328"/>
  <c r="F327"/>
  <c r="H327" s="1"/>
  <c r="G327"/>
  <c r="F326"/>
  <c r="H326" s="1"/>
  <c r="G326"/>
  <c r="F325"/>
  <c r="H325" s="1"/>
  <c r="G325"/>
  <c r="F324"/>
  <c r="H324" s="1"/>
  <c r="G324"/>
  <c r="F2158"/>
  <c r="H2158" s="1"/>
  <c r="G2158"/>
  <c r="C20" i="17"/>
  <c r="H4347" i="2" l="1"/>
  <c r="H4348" s="1"/>
  <c r="C24" i="17"/>
  <c r="C28"/>
  <c r="C26"/>
  <c r="F85" i="18"/>
  <c r="E85"/>
  <c r="G85" s="1"/>
  <c r="F69"/>
  <c r="E69"/>
  <c r="G69" s="1"/>
  <c r="F42"/>
  <c r="F45"/>
  <c r="E42"/>
  <c r="G42" s="1"/>
  <c r="E45"/>
  <c r="G45" s="1"/>
  <c r="F40"/>
  <c r="E40"/>
  <c r="G40" s="1"/>
  <c r="D61"/>
  <c r="D44"/>
  <c r="F44" s="1"/>
  <c r="D43"/>
  <c r="F43" s="1"/>
  <c r="D23"/>
  <c r="E23" s="1"/>
  <c r="G23" s="1"/>
  <c r="D22"/>
  <c r="E22" s="1"/>
  <c r="G22" s="1"/>
  <c r="D21"/>
  <c r="E21" s="1"/>
  <c r="G21" s="1"/>
  <c r="D20"/>
  <c r="E20" s="1"/>
  <c r="G20" s="1"/>
  <c r="D19"/>
  <c r="E19" s="1"/>
  <c r="G19" s="1"/>
  <c r="D18"/>
  <c r="F18" s="1"/>
  <c r="F82" i="20"/>
  <c r="E82"/>
  <c r="G82" s="1"/>
  <c r="G621"/>
  <c r="G622"/>
  <c r="G623"/>
  <c r="G624"/>
  <c r="G625"/>
  <c r="G626"/>
  <c r="G627"/>
  <c r="F621"/>
  <c r="F622"/>
  <c r="F623"/>
  <c r="F624"/>
  <c r="F625"/>
  <c r="F626"/>
  <c r="F627"/>
  <c r="E621"/>
  <c r="E622"/>
  <c r="E623"/>
  <c r="E624"/>
  <c r="E625"/>
  <c r="E626"/>
  <c r="E627"/>
  <c r="G617"/>
  <c r="G618"/>
  <c r="F617"/>
  <c r="F618"/>
  <c r="E617"/>
  <c r="E618"/>
  <c r="D553"/>
  <c r="F553" s="1"/>
  <c r="D552"/>
  <c r="D550"/>
  <c r="F550" s="1"/>
  <c r="C554"/>
  <c r="D516"/>
  <c r="F516" s="1"/>
  <c r="D515"/>
  <c r="F515" s="1"/>
  <c r="D511"/>
  <c r="E511" s="1"/>
  <c r="G511" s="1"/>
  <c r="D512"/>
  <c r="E512" s="1"/>
  <c r="G512" s="1"/>
  <c r="D513"/>
  <c r="E513" s="1"/>
  <c r="G513" s="1"/>
  <c r="D514"/>
  <c r="E514" s="1"/>
  <c r="G514" s="1"/>
  <c r="D510"/>
  <c r="E510" s="1"/>
  <c r="G510" s="1"/>
  <c r="F509"/>
  <c r="E509"/>
  <c r="G509" s="1"/>
  <c r="F506"/>
  <c r="E506"/>
  <c r="G506" s="1"/>
  <c r="F480"/>
  <c r="E480"/>
  <c r="G480" s="1"/>
  <c r="D493"/>
  <c r="F493" s="1"/>
  <c r="C494"/>
  <c r="D489"/>
  <c r="F489" s="1"/>
  <c r="D490"/>
  <c r="F490" s="1"/>
  <c r="D488"/>
  <c r="E488" s="1"/>
  <c r="G488" s="1"/>
  <c r="D486"/>
  <c r="E486" s="1"/>
  <c r="G486" s="1"/>
  <c r="D487"/>
  <c r="E487" s="1"/>
  <c r="G487" s="1"/>
  <c r="D485"/>
  <c r="E485" s="1"/>
  <c r="G485" s="1"/>
  <c r="D483"/>
  <c r="E483" s="1"/>
  <c r="G483" s="1"/>
  <c r="D484"/>
  <c r="F484" s="1"/>
  <c r="D482"/>
  <c r="F482" s="1"/>
  <c r="D481"/>
  <c r="F481" s="1"/>
  <c r="D478"/>
  <c r="F478" s="1"/>
  <c r="D479"/>
  <c r="F479" s="1"/>
  <c r="D477"/>
  <c r="F477" s="1"/>
  <c r="D476"/>
  <c r="E476" s="1"/>
  <c r="G476" s="1"/>
  <c r="D454"/>
  <c r="D453"/>
  <c r="F453" s="1"/>
  <c r="D369"/>
  <c r="F369" s="1"/>
  <c r="D368"/>
  <c r="F368" s="1"/>
  <c r="D366"/>
  <c r="E366" s="1"/>
  <c r="G366" s="1"/>
  <c r="D367"/>
  <c r="F367" s="1"/>
  <c r="D365"/>
  <c r="E365" s="1"/>
  <c r="G365" s="1"/>
  <c r="D364"/>
  <c r="E364" s="1"/>
  <c r="G364" s="1"/>
  <c r="D363"/>
  <c r="F363" s="1"/>
  <c r="D362"/>
  <c r="F362" s="1"/>
  <c r="D356"/>
  <c r="F356" s="1"/>
  <c r="D357"/>
  <c r="F357" s="1"/>
  <c r="D358"/>
  <c r="F358" s="1"/>
  <c r="D359"/>
  <c r="F359" s="1"/>
  <c r="D360"/>
  <c r="F360" s="1"/>
  <c r="D361"/>
  <c r="F361" s="1"/>
  <c r="D355"/>
  <c r="E355" s="1"/>
  <c r="G355" s="1"/>
  <c r="D354"/>
  <c r="F354" s="1"/>
  <c r="C370"/>
  <c r="C340"/>
  <c r="D339"/>
  <c r="F339" s="1"/>
  <c r="D338"/>
  <c r="F338" s="1"/>
  <c r="F186"/>
  <c r="E186"/>
  <c r="G186" s="1"/>
  <c r="F183"/>
  <c r="E183"/>
  <c r="G183" s="1"/>
  <c r="F180"/>
  <c r="E180"/>
  <c r="G180" s="1"/>
  <c r="D193"/>
  <c r="E193" s="1"/>
  <c r="G193" s="1"/>
  <c r="D175"/>
  <c r="D174"/>
  <c r="F174" s="1"/>
  <c r="D173"/>
  <c r="F173" s="1"/>
  <c r="D172"/>
  <c r="F172" s="1"/>
  <c r="D171"/>
  <c r="F171" s="1"/>
  <c r="D170"/>
  <c r="F170" s="1"/>
  <c r="D169"/>
  <c r="F169" s="1"/>
  <c r="D168"/>
  <c r="F168" s="1"/>
  <c r="D167"/>
  <c r="F167" s="1"/>
  <c r="D166"/>
  <c r="E166" s="1"/>
  <c r="G166" s="1"/>
  <c r="D160"/>
  <c r="F160" s="1"/>
  <c r="D161"/>
  <c r="F161" s="1"/>
  <c r="D162"/>
  <c r="F162" s="1"/>
  <c r="D163"/>
  <c r="F163" s="1"/>
  <c r="D164"/>
  <c r="F164" s="1"/>
  <c r="D165"/>
  <c r="F165" s="1"/>
  <c r="D159"/>
  <c r="F159" s="1"/>
  <c r="D158"/>
  <c r="F158" s="1"/>
  <c r="D157"/>
  <c r="E157" s="1"/>
  <c r="G157" s="1"/>
  <c r="D156"/>
  <c r="E156" s="1"/>
  <c r="G156" s="1"/>
  <c r="C176"/>
  <c r="D150"/>
  <c r="F150" s="1"/>
  <c r="D151"/>
  <c r="F151" s="1"/>
  <c r="D152"/>
  <c r="F152" s="1"/>
  <c r="D153"/>
  <c r="F153" s="1"/>
  <c r="D149"/>
  <c r="F149" s="1"/>
  <c r="D148"/>
  <c r="F148" s="1"/>
  <c r="D147"/>
  <c r="F147" s="1"/>
  <c r="D154"/>
  <c r="E154" s="1"/>
  <c r="G154" s="1"/>
  <c r="D142"/>
  <c r="F142" s="1"/>
  <c r="D44"/>
  <c r="D43"/>
  <c r="F43" s="1"/>
  <c r="G2307" i="2"/>
  <c r="F2307"/>
  <c r="H2307" s="1"/>
  <c r="G2306"/>
  <c r="F2306"/>
  <c r="H2306" s="1"/>
  <c r="G2305"/>
  <c r="F2305"/>
  <c r="H2305" s="1"/>
  <c r="G2304"/>
  <c r="F2304"/>
  <c r="H2304" s="1"/>
  <c r="G2303"/>
  <c r="F2303"/>
  <c r="H2303" s="1"/>
  <c r="E2308"/>
  <c r="E137" i="3" s="1"/>
  <c r="D2308" i="2"/>
  <c r="F2337"/>
  <c r="H2337" s="1"/>
  <c r="G2337"/>
  <c r="E553" i="20" l="1"/>
  <c r="G553" s="1"/>
  <c r="F2308" i="2"/>
  <c r="F137" i="3" s="1"/>
  <c r="E18" i="18"/>
  <c r="G18" s="1"/>
  <c r="F23"/>
  <c r="F22"/>
  <c r="F21"/>
  <c r="F20"/>
  <c r="F19"/>
  <c r="E44"/>
  <c r="G44" s="1"/>
  <c r="E43"/>
  <c r="G43" s="1"/>
  <c r="E516" i="20"/>
  <c r="G516" s="1"/>
  <c r="E515"/>
  <c r="G515" s="1"/>
  <c r="F552"/>
  <c r="E552"/>
  <c r="G552" s="1"/>
  <c r="E550"/>
  <c r="F514"/>
  <c r="F513"/>
  <c r="F512"/>
  <c r="F511"/>
  <c r="F510"/>
  <c r="E484"/>
  <c r="G484" s="1"/>
  <c r="E482"/>
  <c r="G482" s="1"/>
  <c r="E481"/>
  <c r="G481" s="1"/>
  <c r="F156"/>
  <c r="F487"/>
  <c r="F486"/>
  <c r="F485"/>
  <c r="F483"/>
  <c r="F476"/>
  <c r="F355"/>
  <c r="F488"/>
  <c r="E357"/>
  <c r="G357" s="1"/>
  <c r="E356"/>
  <c r="G356" s="1"/>
  <c r="E493"/>
  <c r="G493" s="1"/>
  <c r="E479"/>
  <c r="G479" s="1"/>
  <c r="E490"/>
  <c r="G490" s="1"/>
  <c r="E478"/>
  <c r="G478" s="1"/>
  <c r="E489"/>
  <c r="G489" s="1"/>
  <c r="E477"/>
  <c r="G477" s="1"/>
  <c r="E338"/>
  <c r="G338" s="1"/>
  <c r="E367"/>
  <c r="G367" s="1"/>
  <c r="E361"/>
  <c r="G361" s="1"/>
  <c r="E360"/>
  <c r="G360" s="1"/>
  <c r="E359"/>
  <c r="G359" s="1"/>
  <c r="E453"/>
  <c r="G453" s="1"/>
  <c r="F364"/>
  <c r="F366"/>
  <c r="E369"/>
  <c r="G369" s="1"/>
  <c r="E368"/>
  <c r="G368" s="1"/>
  <c r="F365"/>
  <c r="E363"/>
  <c r="G363" s="1"/>
  <c r="E362"/>
  <c r="G362" s="1"/>
  <c r="E358"/>
  <c r="G358" s="1"/>
  <c r="E354"/>
  <c r="G354" s="1"/>
  <c r="E339"/>
  <c r="G339" s="1"/>
  <c r="F193"/>
  <c r="E160"/>
  <c r="G160" s="1"/>
  <c r="E174"/>
  <c r="G174" s="1"/>
  <c r="E159"/>
  <c r="G159" s="1"/>
  <c r="E173"/>
  <c r="G173" s="1"/>
  <c r="E172"/>
  <c r="G172" s="1"/>
  <c r="E171"/>
  <c r="G171" s="1"/>
  <c r="E147"/>
  <c r="G147" s="1"/>
  <c r="E169"/>
  <c r="G169" s="1"/>
  <c r="E170"/>
  <c r="G170" s="1"/>
  <c r="E168"/>
  <c r="G168" s="1"/>
  <c r="E167"/>
  <c r="G167" s="1"/>
  <c r="F166"/>
  <c r="E165"/>
  <c r="G165" s="1"/>
  <c r="E164"/>
  <c r="G164" s="1"/>
  <c r="E163"/>
  <c r="G163" s="1"/>
  <c r="E162"/>
  <c r="G162" s="1"/>
  <c r="E161"/>
  <c r="G161" s="1"/>
  <c r="E158"/>
  <c r="G158" s="1"/>
  <c r="F157"/>
  <c r="F154"/>
  <c r="E150"/>
  <c r="G150" s="1"/>
  <c r="E153"/>
  <c r="G153" s="1"/>
  <c r="E152"/>
  <c r="G152" s="1"/>
  <c r="E151"/>
  <c r="G151" s="1"/>
  <c r="E149"/>
  <c r="G149" s="1"/>
  <c r="E148"/>
  <c r="G148" s="1"/>
  <c r="E142"/>
  <c r="G142" s="1"/>
  <c r="E43"/>
  <c r="G43" s="1"/>
  <c r="G2308" i="2"/>
  <c r="H2308"/>
  <c r="F2245"/>
  <c r="H2245" s="1"/>
  <c r="G2245"/>
  <c r="F2244"/>
  <c r="H2244" s="1"/>
  <c r="G2244"/>
  <c r="F4537"/>
  <c r="H4537" s="1"/>
  <c r="G4537"/>
  <c r="F1526"/>
  <c r="H1526" s="1"/>
  <c r="G1526"/>
  <c r="G4289"/>
  <c r="F4289"/>
  <c r="H4289" s="1"/>
  <c r="G1006"/>
  <c r="F1006"/>
  <c r="H1006" s="1"/>
  <c r="G26" i="16"/>
  <c r="G27"/>
  <c r="F26"/>
  <c r="F27"/>
  <c r="F2157" i="2"/>
  <c r="H2157" s="1"/>
  <c r="G2157"/>
  <c r="F4278"/>
  <c r="H4278" s="1"/>
  <c r="G4278"/>
  <c r="G4266"/>
  <c r="G4267"/>
  <c r="G4268"/>
  <c r="G4269"/>
  <c r="F4266"/>
  <c r="H4266" s="1"/>
  <c r="F4267"/>
  <c r="H4267" s="1"/>
  <c r="F4268"/>
  <c r="H4268" s="1"/>
  <c r="F4269"/>
  <c r="H4269" s="1"/>
  <c r="G2258"/>
  <c r="G2259"/>
  <c r="G2260"/>
  <c r="G2261"/>
  <c r="F2258"/>
  <c r="H2258" s="1"/>
  <c r="F2259"/>
  <c r="H2259" s="1"/>
  <c r="F2260"/>
  <c r="H2260" s="1"/>
  <c r="F2261"/>
  <c r="H2261" s="1"/>
  <c r="G4461"/>
  <c r="F4461"/>
  <c r="H4461" s="1"/>
  <c r="G2145"/>
  <c r="F2145"/>
  <c r="H2145" s="1"/>
  <c r="E1480"/>
  <c r="D1480"/>
  <c r="G550" i="20" l="1"/>
  <c r="G979" i="2"/>
  <c r="G980"/>
  <c r="G981"/>
  <c r="G982"/>
  <c r="G983"/>
  <c r="G984"/>
  <c r="G985"/>
  <c r="G986"/>
  <c r="G987"/>
  <c r="G988"/>
  <c r="F979"/>
  <c r="H979" s="1"/>
  <c r="F980"/>
  <c r="H980" s="1"/>
  <c r="F981"/>
  <c r="H981" s="1"/>
  <c r="F982"/>
  <c r="H982" s="1"/>
  <c r="F983"/>
  <c r="H983" s="1"/>
  <c r="F984"/>
  <c r="H984" s="1"/>
  <c r="F985"/>
  <c r="H985" s="1"/>
  <c r="F986"/>
  <c r="H986" s="1"/>
  <c r="F987"/>
  <c r="H987" s="1"/>
  <c r="F988"/>
  <c r="H988" s="1"/>
  <c r="D1000"/>
  <c r="F4373"/>
  <c r="H4373" s="1"/>
  <c r="G4373"/>
  <c r="G3925"/>
  <c r="F3925"/>
  <c r="H3925" s="1"/>
  <c r="F2521"/>
  <c r="F2522"/>
  <c r="F2523"/>
  <c r="F2524"/>
  <c r="F2525"/>
  <c r="F2526"/>
  <c r="F2527"/>
  <c r="F2528"/>
  <c r="F2529"/>
  <c r="F2530"/>
  <c r="F2531"/>
  <c r="F2532"/>
  <c r="D39" i="24"/>
  <c r="D17"/>
  <c r="F634" i="20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E634"/>
  <c r="G634" s="1"/>
  <c r="E635"/>
  <c r="G635" s="1"/>
  <c r="E636"/>
  <c r="G636" s="1"/>
  <c r="E637"/>
  <c r="G637" s="1"/>
  <c r="E638"/>
  <c r="G638" s="1"/>
  <c r="E639"/>
  <c r="G639" s="1"/>
  <c r="E640"/>
  <c r="G640" s="1"/>
  <c r="E641"/>
  <c r="G641" s="1"/>
  <c r="E642"/>
  <c r="G642" s="1"/>
  <c r="E643"/>
  <c r="G643" s="1"/>
  <c r="E644"/>
  <c r="G644" s="1"/>
  <c r="E645"/>
  <c r="G645" s="1"/>
  <c r="E646"/>
  <c r="G646" s="1"/>
  <c r="E647"/>
  <c r="G647" s="1"/>
  <c r="E648"/>
  <c r="G648" s="1"/>
  <c r="E649"/>
  <c r="G649" s="1"/>
  <c r="E650"/>
  <c r="G650" s="1"/>
  <c r="E651"/>
  <c r="G651" s="1"/>
  <c r="E652"/>
  <c r="G652" s="1"/>
  <c r="E653"/>
  <c r="G653" s="1"/>
  <c r="E654"/>
  <c r="G654" s="1"/>
  <c r="E655"/>
  <c r="G655" s="1"/>
  <c r="E656"/>
  <c r="G656" s="1"/>
  <c r="E657"/>
  <c r="G657" s="1"/>
  <c r="E658"/>
  <c r="G658" s="1"/>
  <c r="E659"/>
  <c r="G659" s="1"/>
  <c r="E660"/>
  <c r="G660" s="1"/>
  <c r="E661"/>
  <c r="G661" s="1"/>
  <c r="E662"/>
  <c r="G662" s="1"/>
  <c r="D603"/>
  <c r="F603" s="1"/>
  <c r="D581"/>
  <c r="E581" s="1"/>
  <c r="G581" s="1"/>
  <c r="D580"/>
  <c r="F580" s="1"/>
  <c r="D579"/>
  <c r="F579" s="1"/>
  <c r="D578"/>
  <c r="E578" s="1"/>
  <c r="G578" s="1"/>
  <c r="D577"/>
  <c r="E577" s="1"/>
  <c r="G577" s="1"/>
  <c r="D576"/>
  <c r="F576" s="1"/>
  <c r="D575"/>
  <c r="F575" s="1"/>
  <c r="D574"/>
  <c r="F574" s="1"/>
  <c r="C582"/>
  <c r="C571"/>
  <c r="D570"/>
  <c r="F570" s="1"/>
  <c r="D569"/>
  <c r="F569" s="1"/>
  <c r="D564"/>
  <c r="F564" s="1"/>
  <c r="F565"/>
  <c r="C566"/>
  <c r="D109"/>
  <c r="F109" s="1"/>
  <c r="C110"/>
  <c r="E603" l="1"/>
  <c r="G603" s="1"/>
  <c r="F581"/>
  <c r="E580"/>
  <c r="G580" s="1"/>
  <c r="E579"/>
  <c r="G579" s="1"/>
  <c r="F578"/>
  <c r="F577"/>
  <c r="E576"/>
  <c r="G576" s="1"/>
  <c r="D582"/>
  <c r="E575"/>
  <c r="E574"/>
  <c r="G574" s="1"/>
  <c r="F571"/>
  <c r="D571"/>
  <c r="E570"/>
  <c r="G570" s="1"/>
  <c r="E569"/>
  <c r="E565"/>
  <c r="G565" s="1"/>
  <c r="F566"/>
  <c r="E564"/>
  <c r="D566"/>
  <c r="E109"/>
  <c r="G109" s="1"/>
  <c r="F582" l="1"/>
  <c r="G575"/>
  <c r="G582" s="1"/>
  <c r="E582"/>
  <c r="G569"/>
  <c r="G571" s="1"/>
  <c r="E571"/>
  <c r="G564"/>
  <c r="G566" s="1"/>
  <c r="E566"/>
  <c r="E2299" i="2"/>
  <c r="D2299"/>
  <c r="G2293"/>
  <c r="G2294"/>
  <c r="G2295"/>
  <c r="G2296"/>
  <c r="G2297"/>
  <c r="G2298"/>
  <c r="F2293"/>
  <c r="H2293" s="1"/>
  <c r="F2294"/>
  <c r="F2295"/>
  <c r="H2295" s="1"/>
  <c r="F2296"/>
  <c r="H2296" s="1"/>
  <c r="F2297"/>
  <c r="H2297" s="1"/>
  <c r="F2298"/>
  <c r="H2298" s="1"/>
  <c r="G2292"/>
  <c r="F2292"/>
  <c r="H2292" s="1"/>
  <c r="E2288"/>
  <c r="E135" i="3" s="1"/>
  <c r="C135" s="1"/>
  <c r="D2288" i="2"/>
  <c r="G2287"/>
  <c r="F2287"/>
  <c r="H2287" s="1"/>
  <c r="G2286"/>
  <c r="F2286"/>
  <c r="H2286" s="1"/>
  <c r="G2285"/>
  <c r="F2285"/>
  <c r="H2285" s="1"/>
  <c r="E2281"/>
  <c r="E134" i="3" s="1"/>
  <c r="C134" s="1"/>
  <c r="D2281" i="2"/>
  <c r="G2280"/>
  <c r="F2280"/>
  <c r="H2280" s="1"/>
  <c r="G2279"/>
  <c r="F2279"/>
  <c r="H2279" s="1"/>
  <c r="G2278"/>
  <c r="F2278"/>
  <c r="H2278" s="1"/>
  <c r="G2277"/>
  <c r="F2277"/>
  <c r="H2277" s="1"/>
  <c r="E2273"/>
  <c r="E133" i="3" s="1"/>
  <c r="C133" s="1"/>
  <c r="G2268" i="2"/>
  <c r="G2269"/>
  <c r="G2270"/>
  <c r="G2271"/>
  <c r="G2272"/>
  <c r="F2268"/>
  <c r="H2268" s="1"/>
  <c r="F2269"/>
  <c r="H2269" s="1"/>
  <c r="F2270"/>
  <c r="H2270" s="1"/>
  <c r="F2271"/>
  <c r="H2271" s="1"/>
  <c r="F2272"/>
  <c r="H2272" s="1"/>
  <c r="G2267"/>
  <c r="F2267"/>
  <c r="H2267" s="1"/>
  <c r="D2273"/>
  <c r="E2263"/>
  <c r="G2255"/>
  <c r="G2256"/>
  <c r="G2257"/>
  <c r="G2262"/>
  <c r="F2255"/>
  <c r="H2255" s="1"/>
  <c r="F2256"/>
  <c r="H2256" s="1"/>
  <c r="F2257"/>
  <c r="H2257" s="1"/>
  <c r="F2262"/>
  <c r="H2262" s="1"/>
  <c r="D2263"/>
  <c r="G2254"/>
  <c r="F2254"/>
  <c r="H2254" s="1"/>
  <c r="E2721"/>
  <c r="D2310" l="1"/>
  <c r="E132" i="3"/>
  <c r="C132" s="1"/>
  <c r="E2310" i="2"/>
  <c r="C137" i="3"/>
  <c r="E136"/>
  <c r="C136" s="1"/>
  <c r="G2263" i="2"/>
  <c r="H2281"/>
  <c r="H2288"/>
  <c r="G2288"/>
  <c r="G2299"/>
  <c r="G2273"/>
  <c r="G2281"/>
  <c r="H2273"/>
  <c r="F2299"/>
  <c r="H2263"/>
  <c r="F2263"/>
  <c r="F2273"/>
  <c r="F133" i="3" s="1"/>
  <c r="D133" s="1"/>
  <c r="F2288" i="2"/>
  <c r="F135" i="3" s="1"/>
  <c r="D135" s="1"/>
  <c r="F2281" i="2"/>
  <c r="F134" i="3" s="1"/>
  <c r="D134" s="1"/>
  <c r="H2294" i="2"/>
  <c r="H2299" s="1"/>
  <c r="E131" i="15"/>
  <c r="G131" s="1"/>
  <c r="F130"/>
  <c r="E130"/>
  <c r="G130" s="1"/>
  <c r="D139"/>
  <c r="E139" s="1"/>
  <c r="G139" s="1"/>
  <c r="D138"/>
  <c r="F138" s="1"/>
  <c r="D129"/>
  <c r="E129" s="1"/>
  <c r="G129" s="1"/>
  <c r="E4150" i="2"/>
  <c r="E4112"/>
  <c r="E3752"/>
  <c r="E3555"/>
  <c r="E3499"/>
  <c r="E3344"/>
  <c r="E3110"/>
  <c r="E2916"/>
  <c r="E2826"/>
  <c r="E1586"/>
  <c r="E1512"/>
  <c r="E834"/>
  <c r="E678"/>
  <c r="F4531"/>
  <c r="D135" i="15"/>
  <c r="F135" s="1"/>
  <c r="D70"/>
  <c r="F70" l="1"/>
  <c r="E70"/>
  <c r="G70" s="1"/>
  <c r="C138" i="3"/>
  <c r="F2310" i="2"/>
  <c r="E138" i="3"/>
  <c r="G2310" i="2"/>
  <c r="H2310"/>
  <c r="D137" i="3"/>
  <c r="F136"/>
  <c r="D136" s="1"/>
  <c r="F132"/>
  <c r="F139" i="15"/>
  <c r="F131"/>
  <c r="F129"/>
  <c r="E138"/>
  <c r="G138" s="1"/>
  <c r="E135"/>
  <c r="G135" s="1"/>
  <c r="D79"/>
  <c r="F79" s="1"/>
  <c r="D72"/>
  <c r="F72" s="1"/>
  <c r="D71"/>
  <c r="F71" s="1"/>
  <c r="D59"/>
  <c r="F59" s="1"/>
  <c r="D54"/>
  <c r="E54" s="1"/>
  <c r="G54" s="1"/>
  <c r="D50"/>
  <c r="E50" s="1"/>
  <c r="G50" s="1"/>
  <c r="D132" i="3" l="1"/>
  <c r="D138" s="1"/>
  <c r="F138"/>
  <c r="E72" i="15"/>
  <c r="G72" s="1"/>
  <c r="F50"/>
  <c r="E59"/>
  <c r="G59" s="1"/>
  <c r="E79"/>
  <c r="G79" s="1"/>
  <c r="E71"/>
  <c r="G71" s="1"/>
  <c r="F54"/>
  <c r="D76"/>
  <c r="D75"/>
  <c r="D64"/>
  <c r="D63"/>
  <c r="F75" l="1"/>
  <c r="E75"/>
  <c r="G75" s="1"/>
  <c r="F76"/>
  <c r="E76"/>
  <c r="G76" s="1"/>
  <c r="F63"/>
  <c r="E63"/>
  <c r="G63" s="1"/>
  <c r="E64"/>
  <c r="G64" s="1"/>
  <c r="F64"/>
  <c r="C122" l="1"/>
  <c r="D136"/>
  <c r="F136" s="1"/>
  <c r="D85"/>
  <c r="D84"/>
  <c r="D83"/>
  <c r="F83" s="1"/>
  <c r="D82"/>
  <c r="F82" s="1"/>
  <c r="D61"/>
  <c r="F61" s="1"/>
  <c r="C86"/>
  <c r="F3447" i="2"/>
  <c r="H3447" s="1"/>
  <c r="G3447"/>
  <c r="F703"/>
  <c r="H703" s="1"/>
  <c r="G703"/>
  <c r="D4375"/>
  <c r="E83" i="15" l="1"/>
  <c r="G83" s="1"/>
  <c r="E82"/>
  <c r="G82" s="1"/>
  <c r="E61"/>
  <c r="G61" s="1"/>
  <c r="E136"/>
  <c r="G136" s="1"/>
  <c r="E4360" i="2"/>
  <c r="E274" i="3" s="1"/>
  <c r="D4360" i="2"/>
  <c r="G4359"/>
  <c r="G4360" s="1"/>
  <c r="F4359"/>
  <c r="F4360" s="1"/>
  <c r="F274" i="3" s="1"/>
  <c r="D274" s="1"/>
  <c r="F2409" i="2"/>
  <c r="H2409" s="1"/>
  <c r="G2409"/>
  <c r="G2344"/>
  <c r="G2345"/>
  <c r="G2346"/>
  <c r="F2344"/>
  <c r="H2344" s="1"/>
  <c r="F2345"/>
  <c r="H2345" s="1"/>
  <c r="F2346"/>
  <c r="H2346" s="1"/>
  <c r="F1530"/>
  <c r="H1530" s="1"/>
  <c r="G1530"/>
  <c r="F957"/>
  <c r="H957" s="1"/>
  <c r="G957"/>
  <c r="F956"/>
  <c r="H956" s="1"/>
  <c r="G956"/>
  <c r="E4310"/>
  <c r="E2962"/>
  <c r="E1078"/>
  <c r="E705"/>
  <c r="E581"/>
  <c r="D24" i="23"/>
  <c r="D25"/>
  <c r="D23"/>
  <c r="D21"/>
  <c r="D22"/>
  <c r="D17"/>
  <c r="D16"/>
  <c r="H4359" i="2" l="1"/>
  <c r="H4360" s="1"/>
  <c r="C274" i="3"/>
  <c r="D527" i="20"/>
  <c r="D526"/>
  <c r="D525"/>
  <c r="D524"/>
  <c r="D523"/>
  <c r="D522"/>
  <c r="D521"/>
  <c r="D520"/>
  <c r="D519"/>
  <c r="D380"/>
  <c r="D381"/>
  <c r="D379"/>
  <c r="D373"/>
  <c r="D374"/>
  <c r="D375"/>
  <c r="D376"/>
  <c r="D377"/>
  <c r="D378"/>
  <c r="D326"/>
  <c r="D314"/>
  <c r="D315"/>
  <c r="D316"/>
  <c r="D317"/>
  <c r="D313"/>
  <c r="D310"/>
  <c r="D311"/>
  <c r="D312"/>
  <c r="D309"/>
  <c r="D304"/>
  <c r="D305"/>
  <c r="D306"/>
  <c r="D307"/>
  <c r="D308"/>
  <c r="D303"/>
  <c r="D300"/>
  <c r="D301"/>
  <c r="D302"/>
  <c r="D299"/>
  <c r="D298"/>
  <c r="D297"/>
  <c r="D296"/>
  <c r="D295"/>
  <c r="D294"/>
  <c r="D293"/>
  <c r="D292"/>
  <c r="D291"/>
  <c r="D290"/>
  <c r="D289"/>
  <c r="D288"/>
  <c r="D287"/>
  <c r="D286"/>
  <c r="D283" l="1"/>
  <c r="D281"/>
  <c r="D282"/>
  <c r="D280"/>
  <c r="D277"/>
  <c r="D278"/>
  <c r="D276"/>
  <c r="D271"/>
  <c r="D270"/>
  <c r="D269"/>
  <c r="D268"/>
  <c r="D266"/>
  <c r="D262"/>
  <c r="D261"/>
  <c r="D259"/>
  <c r="D258"/>
  <c r="D257"/>
  <c r="D256"/>
  <c r="D255"/>
  <c r="D254"/>
  <c r="D251"/>
  <c r="D252"/>
  <c r="D250"/>
  <c r="D249"/>
  <c r="D248"/>
  <c r="D247"/>
  <c r="D246"/>
  <c r="D245"/>
  <c r="D244"/>
  <c r="D243"/>
  <c r="D253"/>
  <c r="D242"/>
  <c r="D241"/>
  <c r="D240"/>
  <c r="D239"/>
  <c r="D238"/>
  <c r="D237"/>
  <c r="D236"/>
  <c r="D235"/>
  <c r="D234"/>
  <c r="D233"/>
  <c r="D232"/>
  <c r="D231"/>
  <c r="D230"/>
  <c r="D228"/>
  <c r="D227"/>
  <c r="D226"/>
  <c r="D225"/>
  <c r="D223"/>
  <c r="D222"/>
  <c r="D221"/>
  <c r="D220"/>
  <c r="D219"/>
  <c r="D218"/>
  <c r="D217"/>
  <c r="D216"/>
  <c r="D215"/>
  <c r="D214"/>
  <c r="D212"/>
  <c r="D213"/>
  <c r="D211"/>
  <c r="D210"/>
  <c r="D209"/>
  <c r="D208"/>
  <c r="D207"/>
  <c r="D206"/>
  <c r="D205"/>
  <c r="D204"/>
  <c r="D90"/>
  <c r="D89"/>
  <c r="D88"/>
  <c r="D22"/>
  <c r="D21"/>
  <c r="D15" i="23" l="1"/>
  <c r="E15" s="1"/>
  <c r="G15" s="1"/>
  <c r="F628" i="20"/>
  <c r="F629"/>
  <c r="E628"/>
  <c r="G628" s="1"/>
  <c r="E629"/>
  <c r="G629" s="1"/>
  <c r="D664"/>
  <c r="C664"/>
  <c r="C614"/>
  <c r="C611"/>
  <c r="C608"/>
  <c r="C605"/>
  <c r="C599"/>
  <c r="C596"/>
  <c r="C561"/>
  <c r="C590"/>
  <c r="C586"/>
  <c r="C558"/>
  <c r="C548"/>
  <c r="C545"/>
  <c r="C537"/>
  <c r="C533"/>
  <c r="C528"/>
  <c r="C517"/>
  <c r="D441"/>
  <c r="F441" s="1"/>
  <c r="D440"/>
  <c r="F440" s="1"/>
  <c r="C455"/>
  <c r="C436"/>
  <c r="C330"/>
  <c r="C327"/>
  <c r="C334"/>
  <c r="C322"/>
  <c r="C318"/>
  <c r="C284"/>
  <c r="C274"/>
  <c r="C264"/>
  <c r="C198"/>
  <c r="C195"/>
  <c r="C202"/>
  <c r="C145"/>
  <c r="C126"/>
  <c r="C105"/>
  <c r="C96"/>
  <c r="C86"/>
  <c r="C79"/>
  <c r="C51"/>
  <c r="C45"/>
  <c r="C17"/>
  <c r="C32"/>
  <c r="C28"/>
  <c r="D38"/>
  <c r="C38"/>
  <c r="C35"/>
  <c r="C23"/>
  <c r="F175"/>
  <c r="F19"/>
  <c r="E19"/>
  <c r="G19" s="1"/>
  <c r="D551"/>
  <c r="D85"/>
  <c r="F85" s="1"/>
  <c r="D84"/>
  <c r="F84" s="1"/>
  <c r="D81"/>
  <c r="F81" s="1"/>
  <c r="D263"/>
  <c r="D321"/>
  <c r="D320"/>
  <c r="D279"/>
  <c r="F17" i="19"/>
  <c r="F18"/>
  <c r="F19"/>
  <c r="F20"/>
  <c r="F21"/>
  <c r="E17"/>
  <c r="G17" s="1"/>
  <c r="E18"/>
  <c r="G18" s="1"/>
  <c r="E19"/>
  <c r="G19" s="1"/>
  <c r="E20"/>
  <c r="G20" s="1"/>
  <c r="E21"/>
  <c r="G21" s="1"/>
  <c r="E102" i="18"/>
  <c r="G102" s="1"/>
  <c r="F102"/>
  <c r="E27" i="16"/>
  <c r="E26"/>
  <c r="A9" i="24"/>
  <c r="D132" i="15"/>
  <c r="F132" s="1"/>
  <c r="G2230" i="2"/>
  <c r="G2231"/>
  <c r="G2232"/>
  <c r="G2233"/>
  <c r="G2234"/>
  <c r="G2235"/>
  <c r="G2236"/>
  <c r="G2237"/>
  <c r="G2238"/>
  <c r="G2239"/>
  <c r="G2240"/>
  <c r="G2241"/>
  <c r="G2242"/>
  <c r="G2243"/>
  <c r="F2230"/>
  <c r="H2230" s="1"/>
  <c r="F2231"/>
  <c r="H2231" s="1"/>
  <c r="F2232"/>
  <c r="H2232" s="1"/>
  <c r="F2233"/>
  <c r="H2233" s="1"/>
  <c r="F2234"/>
  <c r="H2234" s="1"/>
  <c r="F2235"/>
  <c r="H2235" s="1"/>
  <c r="F2236"/>
  <c r="H2236" s="1"/>
  <c r="F2237"/>
  <c r="H2237" s="1"/>
  <c r="F2238"/>
  <c r="H2238" s="1"/>
  <c r="F2239"/>
  <c r="H2239" s="1"/>
  <c r="F2240"/>
  <c r="H2240" s="1"/>
  <c r="F2241"/>
  <c r="H2241" s="1"/>
  <c r="F2242"/>
  <c r="H2242" s="1"/>
  <c r="F2243"/>
  <c r="H2243" s="1"/>
  <c r="D2248"/>
  <c r="F4549"/>
  <c r="H4549" s="1"/>
  <c r="G4549"/>
  <c r="F2420"/>
  <c r="H2420" s="1"/>
  <c r="G2420"/>
  <c r="F2419"/>
  <c r="H2419" s="1"/>
  <c r="G2419"/>
  <c r="F2418"/>
  <c r="H2418" s="1"/>
  <c r="G2418"/>
  <c r="E328" i="3"/>
  <c r="C328" s="1"/>
  <c r="E327"/>
  <c r="C327" s="1"/>
  <c r="F3640" i="2"/>
  <c r="H3640" s="1"/>
  <c r="G3640"/>
  <c r="F869"/>
  <c r="H869" s="1"/>
  <c r="G869"/>
  <c r="G864"/>
  <c r="F864"/>
  <c r="H864" s="1"/>
  <c r="E4470"/>
  <c r="D4470"/>
  <c r="G4469"/>
  <c r="F4469"/>
  <c r="H4469" s="1"/>
  <c r="G4181"/>
  <c r="F4181"/>
  <c r="H4181" s="1"/>
  <c r="G2174"/>
  <c r="F2174"/>
  <c r="H2174" s="1"/>
  <c r="F2137"/>
  <c r="H2137" s="1"/>
  <c r="G2137"/>
  <c r="E2118"/>
  <c r="E103" i="3" s="1"/>
  <c r="C103" s="1"/>
  <c r="D2118" i="2"/>
  <c r="G2117"/>
  <c r="F2117"/>
  <c r="H2117" s="1"/>
  <c r="G2116"/>
  <c r="F2116"/>
  <c r="H2116" s="1"/>
  <c r="G2115"/>
  <c r="F2115"/>
  <c r="H2115" s="1"/>
  <c r="G2114"/>
  <c r="F2114"/>
  <c r="H2114" s="1"/>
  <c r="G2113"/>
  <c r="F2113"/>
  <c r="H2113" s="1"/>
  <c r="G2112"/>
  <c r="F2112"/>
  <c r="H2112" s="1"/>
  <c r="G2111"/>
  <c r="F2111"/>
  <c r="H2111" s="1"/>
  <c r="G2110"/>
  <c r="F2110"/>
  <c r="H2110" s="1"/>
  <c r="G2109"/>
  <c r="F2109"/>
  <c r="H2109" s="1"/>
  <c r="G2108"/>
  <c r="F2108"/>
  <c r="H2108" s="1"/>
  <c r="E2104"/>
  <c r="E102" i="3" s="1"/>
  <c r="D2104" i="2"/>
  <c r="G2103"/>
  <c r="F2103"/>
  <c r="H2103" s="1"/>
  <c r="G2102"/>
  <c r="F2102"/>
  <c r="H2102" s="1"/>
  <c r="G2101"/>
  <c r="F2101"/>
  <c r="H2101" s="1"/>
  <c r="G2100"/>
  <c r="F2100"/>
  <c r="H2100" s="1"/>
  <c r="G2099"/>
  <c r="F2099"/>
  <c r="H2099" s="1"/>
  <c r="G2098"/>
  <c r="F2098"/>
  <c r="H2098" s="1"/>
  <c r="G2097"/>
  <c r="F2097"/>
  <c r="H2097" s="1"/>
  <c r="G2096"/>
  <c r="F2096"/>
  <c r="H2096" s="1"/>
  <c r="G2095"/>
  <c r="F2095"/>
  <c r="H2095" s="1"/>
  <c r="G2094"/>
  <c r="F2094"/>
  <c r="H2094" s="1"/>
  <c r="G2093"/>
  <c r="F2093"/>
  <c r="H2093" s="1"/>
  <c r="G2092"/>
  <c r="F2092"/>
  <c r="H2092" s="1"/>
  <c r="G2091"/>
  <c r="F2091"/>
  <c r="H2091" s="1"/>
  <c r="G2090"/>
  <c r="F2090"/>
  <c r="H2090" s="1"/>
  <c r="G2089"/>
  <c r="F2089"/>
  <c r="H2089" s="1"/>
  <c r="G2088"/>
  <c r="F2088"/>
  <c r="H2088" s="1"/>
  <c r="G2087"/>
  <c r="F2087"/>
  <c r="H2087" s="1"/>
  <c r="G2086"/>
  <c r="F2086"/>
  <c r="H2086" s="1"/>
  <c r="G2085"/>
  <c r="F2085"/>
  <c r="H2085" s="1"/>
  <c r="G2084"/>
  <c r="F2084"/>
  <c r="H2084" s="1"/>
  <c r="G2083"/>
  <c r="F2083"/>
  <c r="H2083" s="1"/>
  <c r="G2082"/>
  <c r="F2082"/>
  <c r="H2082" s="1"/>
  <c r="G2081"/>
  <c r="F2081"/>
  <c r="H2081" s="1"/>
  <c r="G2080"/>
  <c r="F2080"/>
  <c r="H2080" s="1"/>
  <c r="G2079"/>
  <c r="F2079"/>
  <c r="H2079" s="1"/>
  <c r="G2078"/>
  <c r="F2078"/>
  <c r="H2078" s="1"/>
  <c r="G2077"/>
  <c r="F2077"/>
  <c r="H2077" s="1"/>
  <c r="G2076"/>
  <c r="F2076"/>
  <c r="H2076" s="1"/>
  <c r="G2075"/>
  <c r="F2075"/>
  <c r="H2075" s="1"/>
  <c r="G2074"/>
  <c r="F2074"/>
  <c r="H2074" s="1"/>
  <c r="G2073"/>
  <c r="F2073"/>
  <c r="H2073" s="1"/>
  <c r="G2072"/>
  <c r="F2072"/>
  <c r="H2072" s="1"/>
  <c r="G2071"/>
  <c r="F2071"/>
  <c r="H2071" s="1"/>
  <c r="G2070"/>
  <c r="F2070"/>
  <c r="H2070" s="1"/>
  <c r="G2069"/>
  <c r="F2069"/>
  <c r="H2069" s="1"/>
  <c r="G2068"/>
  <c r="F2068"/>
  <c r="H2068" s="1"/>
  <c r="G2067"/>
  <c r="F2067"/>
  <c r="H2067" s="1"/>
  <c r="G2066"/>
  <c r="F2066"/>
  <c r="H2066" s="1"/>
  <c r="G2065"/>
  <c r="F2065"/>
  <c r="H2065" s="1"/>
  <c r="G2064"/>
  <c r="F2064"/>
  <c r="H2064" s="1"/>
  <c r="G2063"/>
  <c r="F2063"/>
  <c r="H2063" s="1"/>
  <c r="G2062"/>
  <c r="F2062"/>
  <c r="H2062" s="1"/>
  <c r="G2061"/>
  <c r="F2061"/>
  <c r="H2061" s="1"/>
  <c r="G2060"/>
  <c r="F2060"/>
  <c r="H2060" s="1"/>
  <c r="G2059"/>
  <c r="F2059"/>
  <c r="H2059" s="1"/>
  <c r="G2058"/>
  <c r="F2058"/>
  <c r="H2058" s="1"/>
  <c r="G2057"/>
  <c r="F2057"/>
  <c r="H2057" s="1"/>
  <c r="G2056"/>
  <c r="F2056"/>
  <c r="H2056" s="1"/>
  <c r="G2055"/>
  <c r="F2055"/>
  <c r="H2055" s="1"/>
  <c r="G2054"/>
  <c r="F2054"/>
  <c r="H2054" s="1"/>
  <c r="G2053"/>
  <c r="F2053"/>
  <c r="H2053" s="1"/>
  <c r="G2052"/>
  <c r="F2052"/>
  <c r="H2052" s="1"/>
  <c r="G2051"/>
  <c r="F2051"/>
  <c r="H2051" s="1"/>
  <c r="G2050"/>
  <c r="F2050"/>
  <c r="H2050" s="1"/>
  <c r="G2049"/>
  <c r="F2049"/>
  <c r="H2049" s="1"/>
  <c r="G2048"/>
  <c r="F2048"/>
  <c r="H2048" s="1"/>
  <c r="G2047"/>
  <c r="F2047"/>
  <c r="H2047" s="1"/>
  <c r="G2046"/>
  <c r="F2046"/>
  <c r="H2046" s="1"/>
  <c r="G2045"/>
  <c r="F2045"/>
  <c r="H2045" s="1"/>
  <c r="G2044"/>
  <c r="F2044"/>
  <c r="H2044" s="1"/>
  <c r="G2043"/>
  <c r="F2043"/>
  <c r="H2043" s="1"/>
  <c r="G2042"/>
  <c r="F2042"/>
  <c r="H2042" s="1"/>
  <c r="G2041"/>
  <c r="F2041"/>
  <c r="H2041" s="1"/>
  <c r="G2040"/>
  <c r="F2040"/>
  <c r="H2040" s="1"/>
  <c r="G2039"/>
  <c r="F2039"/>
  <c r="H2039" s="1"/>
  <c r="G2038"/>
  <c r="F2038"/>
  <c r="H2038" s="1"/>
  <c r="G2037"/>
  <c r="F2037"/>
  <c r="H2037" s="1"/>
  <c r="G2036"/>
  <c r="F2036"/>
  <c r="H2036" s="1"/>
  <c r="G2035"/>
  <c r="F2035"/>
  <c r="H2035" s="1"/>
  <c r="G2034"/>
  <c r="F2034"/>
  <c r="H2034" s="1"/>
  <c r="G2033"/>
  <c r="F2033"/>
  <c r="H2033" s="1"/>
  <c r="G2032"/>
  <c r="F2032"/>
  <c r="H2032" s="1"/>
  <c r="G2031"/>
  <c r="F2031"/>
  <c r="H2031" s="1"/>
  <c r="G2030"/>
  <c r="F2030"/>
  <c r="H2030" s="1"/>
  <c r="G2029"/>
  <c r="F2029"/>
  <c r="H2029" s="1"/>
  <c r="G2028"/>
  <c r="F2028"/>
  <c r="H2028" s="1"/>
  <c r="G2027"/>
  <c r="F2027"/>
  <c r="H2027" s="1"/>
  <c r="G2026"/>
  <c r="F2026"/>
  <c r="H2026" s="1"/>
  <c r="G2025"/>
  <c r="F2025"/>
  <c r="H2025" s="1"/>
  <c r="G2024"/>
  <c r="F2024"/>
  <c r="H2024" s="1"/>
  <c r="G2023"/>
  <c r="F2023"/>
  <c r="H2023" s="1"/>
  <c r="G2022"/>
  <c r="F2022"/>
  <c r="H2022" s="1"/>
  <c r="G2021"/>
  <c r="F2021"/>
  <c r="H2021" s="1"/>
  <c r="G2020"/>
  <c r="F2020"/>
  <c r="H2020" s="1"/>
  <c r="G2019"/>
  <c r="F2019"/>
  <c r="H2019" s="1"/>
  <c r="G2018"/>
  <c r="F2018"/>
  <c r="H2018" s="1"/>
  <c r="G2017"/>
  <c r="F2017"/>
  <c r="H2017" s="1"/>
  <c r="G2016"/>
  <c r="F2016"/>
  <c r="H2016" s="1"/>
  <c r="G2015"/>
  <c r="F2015"/>
  <c r="H2015" s="1"/>
  <c r="G2014"/>
  <c r="F2014"/>
  <c r="H2014" s="1"/>
  <c r="G2013"/>
  <c r="F2013"/>
  <c r="H2013" s="1"/>
  <c r="G2012"/>
  <c r="F2012"/>
  <c r="H2012" s="1"/>
  <c r="G2011"/>
  <c r="F2011"/>
  <c r="H2011" s="1"/>
  <c r="G2010"/>
  <c r="F2010"/>
  <c r="H2010" s="1"/>
  <c r="G2009"/>
  <c r="F2009"/>
  <c r="H2009" s="1"/>
  <c r="G2008"/>
  <c r="F2008"/>
  <c r="H2008" s="1"/>
  <c r="G2007"/>
  <c r="F2007"/>
  <c r="H2007" s="1"/>
  <c r="G2006"/>
  <c r="F2006"/>
  <c r="H2006" s="1"/>
  <c r="G2005"/>
  <c r="F2005"/>
  <c r="H2005" s="1"/>
  <c r="G2004"/>
  <c r="F2004"/>
  <c r="H2004" s="1"/>
  <c r="G2003"/>
  <c r="F2003"/>
  <c r="H2003" s="1"/>
  <c r="G2002"/>
  <c r="F2002"/>
  <c r="H2002" s="1"/>
  <c r="G2001"/>
  <c r="F2001"/>
  <c r="H2001" s="1"/>
  <c r="G2000"/>
  <c r="F2000"/>
  <c r="H2000" s="1"/>
  <c r="G1999"/>
  <c r="F1999"/>
  <c r="H1999" s="1"/>
  <c r="G1998"/>
  <c r="F1998"/>
  <c r="H1998" s="1"/>
  <c r="G1997"/>
  <c r="F1997"/>
  <c r="H1997" s="1"/>
  <c r="G1996"/>
  <c r="F1996"/>
  <c r="H1996" s="1"/>
  <c r="G1995"/>
  <c r="F1995"/>
  <c r="H1995" s="1"/>
  <c r="G1994"/>
  <c r="F1994"/>
  <c r="H1994" s="1"/>
  <c r="G1993"/>
  <c r="F1993"/>
  <c r="H1993" s="1"/>
  <c r="G1992"/>
  <c r="F1992"/>
  <c r="H1992" s="1"/>
  <c r="G1991"/>
  <c r="F1991"/>
  <c r="H1991" s="1"/>
  <c r="G1990"/>
  <c r="F1990"/>
  <c r="H1990" s="1"/>
  <c r="G1989"/>
  <c r="F1989"/>
  <c r="H1989" s="1"/>
  <c r="G1988"/>
  <c r="F1988"/>
  <c r="H1988" s="1"/>
  <c r="G1987"/>
  <c r="F1987"/>
  <c r="H1987" s="1"/>
  <c r="G1986"/>
  <c r="F1986"/>
  <c r="H1986" s="1"/>
  <c r="G1985"/>
  <c r="F1985"/>
  <c r="H1985" s="1"/>
  <c r="G1984"/>
  <c r="F1984"/>
  <c r="H1984" s="1"/>
  <c r="G1983"/>
  <c r="F1983"/>
  <c r="H1983" s="1"/>
  <c r="G1982"/>
  <c r="F1982"/>
  <c r="H1982" s="1"/>
  <c r="G1981"/>
  <c r="F1981"/>
  <c r="H1981" s="1"/>
  <c r="G1980"/>
  <c r="F1980"/>
  <c r="H1980" s="1"/>
  <c r="G1979"/>
  <c r="F1979"/>
  <c r="H1979" s="1"/>
  <c r="G1978"/>
  <c r="F1978"/>
  <c r="H1978" s="1"/>
  <c r="G1977"/>
  <c r="F1977"/>
  <c r="H1977" s="1"/>
  <c r="G1976"/>
  <c r="F1976"/>
  <c r="H1976" s="1"/>
  <c r="G1975"/>
  <c r="F1975"/>
  <c r="H1975" s="1"/>
  <c r="G1974"/>
  <c r="F1974"/>
  <c r="H1974" s="1"/>
  <c r="G1973"/>
  <c r="F1973"/>
  <c r="H1973" s="1"/>
  <c r="G1972"/>
  <c r="F1972"/>
  <c r="H1972" s="1"/>
  <c r="G1971"/>
  <c r="F1971"/>
  <c r="H1971" s="1"/>
  <c r="G1970"/>
  <c r="F1970"/>
  <c r="H1970" s="1"/>
  <c r="G1969"/>
  <c r="F1969"/>
  <c r="H1969" s="1"/>
  <c r="G1968"/>
  <c r="F1968"/>
  <c r="H1968" s="1"/>
  <c r="G1967"/>
  <c r="F1967"/>
  <c r="H1967" s="1"/>
  <c r="G1966"/>
  <c r="F1966"/>
  <c r="H1966" s="1"/>
  <c r="G1965"/>
  <c r="F1965"/>
  <c r="H1965" s="1"/>
  <c r="G1964"/>
  <c r="F1964"/>
  <c r="H1964" s="1"/>
  <c r="G1963"/>
  <c r="F1963"/>
  <c r="H1963" s="1"/>
  <c r="G1962"/>
  <c r="F1962"/>
  <c r="H1962" s="1"/>
  <c r="G1961"/>
  <c r="F1961"/>
  <c r="H1961" s="1"/>
  <c r="G1960"/>
  <c r="F1960"/>
  <c r="H1960" s="1"/>
  <c r="G1959"/>
  <c r="F1959"/>
  <c r="H1959" s="1"/>
  <c r="G1958"/>
  <c r="F1958"/>
  <c r="H1958" s="1"/>
  <c r="G1957"/>
  <c r="F1957"/>
  <c r="H1957" s="1"/>
  <c r="G1956"/>
  <c r="F1956"/>
  <c r="H1956" s="1"/>
  <c r="G1955"/>
  <c r="F1955"/>
  <c r="H1955" s="1"/>
  <c r="G1954"/>
  <c r="F1954"/>
  <c r="H1954" s="1"/>
  <c r="G1953"/>
  <c r="F1953"/>
  <c r="H1953" s="1"/>
  <c r="G1952"/>
  <c r="F1952"/>
  <c r="H1952" s="1"/>
  <c r="G1951"/>
  <c r="F1951"/>
  <c r="H1951" s="1"/>
  <c r="G1950"/>
  <c r="F1950"/>
  <c r="H1950" s="1"/>
  <c r="G1949"/>
  <c r="F1949"/>
  <c r="H1949" s="1"/>
  <c r="G1948"/>
  <c r="F1948"/>
  <c r="H1948" s="1"/>
  <c r="G1947"/>
  <c r="F1947"/>
  <c r="H1947" s="1"/>
  <c r="G1946"/>
  <c r="F1946"/>
  <c r="H1946" s="1"/>
  <c r="G1945"/>
  <c r="F1945"/>
  <c r="H1945" s="1"/>
  <c r="G1944"/>
  <c r="F1944"/>
  <c r="H1944" s="1"/>
  <c r="G1943"/>
  <c r="F1943"/>
  <c r="H1943" s="1"/>
  <c r="G1942"/>
  <c r="F1942"/>
  <c r="H1942" s="1"/>
  <c r="G1941"/>
  <c r="F1941"/>
  <c r="H1941" s="1"/>
  <c r="G1940"/>
  <c r="F1940"/>
  <c r="H1940" s="1"/>
  <c r="G1939"/>
  <c r="F1939"/>
  <c r="H1939" s="1"/>
  <c r="G1938"/>
  <c r="F1938"/>
  <c r="H1938" s="1"/>
  <c r="G1937"/>
  <c r="F1937"/>
  <c r="H1937" s="1"/>
  <c r="G1936"/>
  <c r="F1936"/>
  <c r="H1936" s="1"/>
  <c r="G1935"/>
  <c r="F1935"/>
  <c r="H1935" s="1"/>
  <c r="G1934"/>
  <c r="F1934"/>
  <c r="H1934" s="1"/>
  <c r="G1933"/>
  <c r="F1933"/>
  <c r="H1933" s="1"/>
  <c r="G1932"/>
  <c r="F1932"/>
  <c r="H1932" s="1"/>
  <c r="G1931"/>
  <c r="F1931"/>
  <c r="H1931" s="1"/>
  <c r="G1930"/>
  <c r="F1930"/>
  <c r="H1930" s="1"/>
  <c r="G1929"/>
  <c r="F1929"/>
  <c r="H1929" s="1"/>
  <c r="G1928"/>
  <c r="F1928"/>
  <c r="H1928" s="1"/>
  <c r="G1927"/>
  <c r="F1927"/>
  <c r="H1927" s="1"/>
  <c r="G1926"/>
  <c r="F1926"/>
  <c r="H1926" s="1"/>
  <c r="G1925"/>
  <c r="F1925"/>
  <c r="H1925" s="1"/>
  <c r="G1924"/>
  <c r="F1924"/>
  <c r="H1924" s="1"/>
  <c r="G1923"/>
  <c r="F1923"/>
  <c r="H1923" s="1"/>
  <c r="G1922"/>
  <c r="F1922"/>
  <c r="H1922" s="1"/>
  <c r="G1921"/>
  <c r="F1921"/>
  <c r="H1921" s="1"/>
  <c r="G1920"/>
  <c r="F1920"/>
  <c r="H1920" s="1"/>
  <c r="G1919"/>
  <c r="F1919"/>
  <c r="H1919" s="1"/>
  <c r="G1918"/>
  <c r="F1918"/>
  <c r="H1918" s="1"/>
  <c r="G1917"/>
  <c r="F1917"/>
  <c r="D143" i="15"/>
  <c r="D142"/>
  <c r="D141"/>
  <c r="D140"/>
  <c r="D137"/>
  <c r="D134"/>
  <c r="D133"/>
  <c r="D128"/>
  <c r="G4489" i="2"/>
  <c r="F4489"/>
  <c r="E282" i="3"/>
  <c r="H4489" i="2" l="1"/>
  <c r="F4496"/>
  <c r="F282" i="3" s="1"/>
  <c r="G4496" i="2"/>
  <c r="C282" i="3" s="1"/>
  <c r="F551" i="20"/>
  <c r="F554" s="1"/>
  <c r="D554"/>
  <c r="E132" i="15"/>
  <c r="G132" s="1"/>
  <c r="F61" i="18"/>
  <c r="E61"/>
  <c r="G61" s="1"/>
  <c r="F15" i="23"/>
  <c r="C666" i="20"/>
  <c r="E441"/>
  <c r="G441" s="1"/>
  <c r="D322"/>
  <c r="E175"/>
  <c r="G175" s="1"/>
  <c r="E440"/>
  <c r="E551"/>
  <c r="E85"/>
  <c r="G85" s="1"/>
  <c r="E84"/>
  <c r="G84" s="1"/>
  <c r="E81"/>
  <c r="E104" i="3"/>
  <c r="C102"/>
  <c r="C104" s="1"/>
  <c r="E2120" i="2"/>
  <c r="E2122" s="1"/>
  <c r="F2104"/>
  <c r="F102" i="3" s="1"/>
  <c r="D102" s="1"/>
  <c r="G2118" i="2"/>
  <c r="D2120"/>
  <c r="D2122" s="1"/>
  <c r="H2118"/>
  <c r="G2104"/>
  <c r="F2118"/>
  <c r="H1917"/>
  <c r="H2104" s="1"/>
  <c r="D120" i="15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1"/>
  <c r="D80"/>
  <c r="D78"/>
  <c r="D77"/>
  <c r="D74"/>
  <c r="D73"/>
  <c r="D69"/>
  <c r="D68"/>
  <c r="D67"/>
  <c r="D66"/>
  <c r="D65"/>
  <c r="D62"/>
  <c r="D60"/>
  <c r="D58"/>
  <c r="D57"/>
  <c r="D56"/>
  <c r="D55"/>
  <c r="D53"/>
  <c r="D52"/>
  <c r="D51"/>
  <c r="D48"/>
  <c r="D49"/>
  <c r="D47"/>
  <c r="D46"/>
  <c r="D45"/>
  <c r="D44"/>
  <c r="D43"/>
  <c r="D41"/>
  <c r="D42"/>
  <c r="D40"/>
  <c r="D39"/>
  <c r="H4496" i="2" l="1"/>
  <c r="D282" i="3" s="1"/>
  <c r="G551" i="20"/>
  <c r="G554" s="1"/>
  <c r="E554"/>
  <c r="F74" i="15"/>
  <c r="E74"/>
  <c r="G74" s="1"/>
  <c r="E77"/>
  <c r="G77" s="1"/>
  <c r="F77"/>
  <c r="F78"/>
  <c r="E78"/>
  <c r="G78" s="1"/>
  <c r="E73"/>
  <c r="G73" s="1"/>
  <c r="F73"/>
  <c r="D122"/>
  <c r="E313" i="3" s="1"/>
  <c r="C313" s="1"/>
  <c r="D86" i="15"/>
  <c r="E311" i="3" s="1"/>
  <c r="G440" i="20"/>
  <c r="G81"/>
  <c r="F2120" i="2"/>
  <c r="F2122" s="1"/>
  <c r="F103" i="3"/>
  <c r="D103" s="1"/>
  <c r="D104" s="1"/>
  <c r="H2120" i="2"/>
  <c r="H2122" s="1"/>
  <c r="G2120"/>
  <c r="G2122" s="1"/>
  <c r="F39" i="15"/>
  <c r="F40"/>
  <c r="F41"/>
  <c r="F42"/>
  <c r="F43"/>
  <c r="F44"/>
  <c r="F45"/>
  <c r="F46"/>
  <c r="F47"/>
  <c r="F48"/>
  <c r="F49"/>
  <c r="F51"/>
  <c r="F52"/>
  <c r="F53"/>
  <c r="F55"/>
  <c r="F56"/>
  <c r="F57"/>
  <c r="F58"/>
  <c r="F60"/>
  <c r="F62"/>
  <c r="F65"/>
  <c r="F66"/>
  <c r="F67"/>
  <c r="F68"/>
  <c r="F69"/>
  <c r="F80"/>
  <c r="F81"/>
  <c r="F84"/>
  <c r="F85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E39"/>
  <c r="E40"/>
  <c r="G40" s="1"/>
  <c r="E41"/>
  <c r="G41" s="1"/>
  <c r="E42"/>
  <c r="G42" s="1"/>
  <c r="E43"/>
  <c r="G43" s="1"/>
  <c r="E44"/>
  <c r="G44" s="1"/>
  <c r="E45"/>
  <c r="G45" s="1"/>
  <c r="E46"/>
  <c r="G46" s="1"/>
  <c r="E47"/>
  <c r="G47" s="1"/>
  <c r="E48"/>
  <c r="G48" s="1"/>
  <c r="E49"/>
  <c r="G49" s="1"/>
  <c r="E51"/>
  <c r="G51" s="1"/>
  <c r="E52"/>
  <c r="G52" s="1"/>
  <c r="E53"/>
  <c r="G53" s="1"/>
  <c r="E55"/>
  <c r="G55" s="1"/>
  <c r="E56"/>
  <c r="G56" s="1"/>
  <c r="E57"/>
  <c r="G57" s="1"/>
  <c r="E58"/>
  <c r="G58" s="1"/>
  <c r="E60"/>
  <c r="G60" s="1"/>
  <c r="E62"/>
  <c r="G62" s="1"/>
  <c r="E65"/>
  <c r="G65" s="1"/>
  <c r="E66"/>
  <c r="G66" s="1"/>
  <c r="E67"/>
  <c r="G67" s="1"/>
  <c r="E68"/>
  <c r="G68" s="1"/>
  <c r="E69"/>
  <c r="G69" s="1"/>
  <c r="E80"/>
  <c r="G80" s="1"/>
  <c r="E81"/>
  <c r="G81" s="1"/>
  <c r="E84"/>
  <c r="G84" s="1"/>
  <c r="E85"/>
  <c r="G85" s="1"/>
  <c r="E88"/>
  <c r="E89"/>
  <c r="G89" s="1"/>
  <c r="E90"/>
  <c r="G90" s="1"/>
  <c r="E91"/>
  <c r="G91" s="1"/>
  <c r="E92"/>
  <c r="G92" s="1"/>
  <c r="E93"/>
  <c r="G93" s="1"/>
  <c r="E94"/>
  <c r="G94" s="1"/>
  <c r="E95"/>
  <c r="G95" s="1"/>
  <c r="E96"/>
  <c r="G96" s="1"/>
  <c r="E97"/>
  <c r="G97" s="1"/>
  <c r="E98"/>
  <c r="G98" s="1"/>
  <c r="E99"/>
  <c r="G99" s="1"/>
  <c r="E100"/>
  <c r="G100" s="1"/>
  <c r="E101"/>
  <c r="G101" s="1"/>
  <c r="E102"/>
  <c r="G102" s="1"/>
  <c r="E103"/>
  <c r="G103" s="1"/>
  <c r="E104"/>
  <c r="G104" s="1"/>
  <c r="E105"/>
  <c r="G105" s="1"/>
  <c r="E106"/>
  <c r="G106" s="1"/>
  <c r="E107"/>
  <c r="G107" s="1"/>
  <c r="E108"/>
  <c r="G108" s="1"/>
  <c r="E109"/>
  <c r="G109" s="1"/>
  <c r="E110"/>
  <c r="G110" s="1"/>
  <c r="E111"/>
  <c r="G111" s="1"/>
  <c r="E112"/>
  <c r="G112" s="1"/>
  <c r="E113"/>
  <c r="G113" s="1"/>
  <c r="E114"/>
  <c r="G114" s="1"/>
  <c r="E115"/>
  <c r="G115" s="1"/>
  <c r="E116"/>
  <c r="G116" s="1"/>
  <c r="E117"/>
  <c r="G117" s="1"/>
  <c r="E118"/>
  <c r="G118" s="1"/>
  <c r="E119"/>
  <c r="G119" s="1"/>
  <c r="E120"/>
  <c r="G120" s="1"/>
  <c r="E121"/>
  <c r="G121" s="1"/>
  <c r="D36"/>
  <c r="F122" l="1"/>
  <c r="G88"/>
  <c r="G122" s="1"/>
  <c r="E122"/>
  <c r="F313" i="3" s="1"/>
  <c r="D313" s="1"/>
  <c r="G39" i="15"/>
  <c r="G86" s="1"/>
  <c r="E86"/>
  <c r="F311" i="3" s="1"/>
  <c r="F86" i="15"/>
  <c r="F104" i="3"/>
  <c r="C311"/>
  <c r="F4443" i="2"/>
  <c r="H4443" s="1"/>
  <c r="G4443"/>
  <c r="F4442"/>
  <c r="H4442" s="1"/>
  <c r="G4442"/>
  <c r="F4441"/>
  <c r="H4441" s="1"/>
  <c r="G4441"/>
  <c r="F4440"/>
  <c r="H4440" s="1"/>
  <c r="G4440"/>
  <c r="F4439"/>
  <c r="H4439" s="1"/>
  <c r="G4439"/>
  <c r="F4438"/>
  <c r="H4438" s="1"/>
  <c r="G4438"/>
  <c r="F4437"/>
  <c r="H4437" s="1"/>
  <c r="G4437"/>
  <c r="F4436"/>
  <c r="H4436" s="1"/>
  <c r="G4436"/>
  <c r="F4453"/>
  <c r="H4453" s="1"/>
  <c r="G4453"/>
  <c r="F4426"/>
  <c r="H4426" s="1"/>
  <c r="G4426"/>
  <c r="F4425"/>
  <c r="H4425" s="1"/>
  <c r="G4425"/>
  <c r="F4424"/>
  <c r="H4424" s="1"/>
  <c r="G4424"/>
  <c r="F4423"/>
  <c r="H4423" s="1"/>
  <c r="G4423"/>
  <c r="F4422"/>
  <c r="H4422" s="1"/>
  <c r="G4422"/>
  <c r="F4421"/>
  <c r="H4421" s="1"/>
  <c r="G4421"/>
  <c r="F4420"/>
  <c r="H4420" s="1"/>
  <c r="G4420"/>
  <c r="D311" i="3" l="1"/>
  <c r="D2519" i="2"/>
  <c r="D4320" s="1"/>
  <c r="D13"/>
  <c r="D4345" l="1"/>
  <c r="D1002"/>
  <c r="D2301"/>
  <c r="D2252"/>
  <c r="D2290"/>
  <c r="D2275"/>
  <c r="D2265"/>
  <c r="D2283"/>
  <c r="D4487"/>
  <c r="D4357"/>
  <c r="D1915"/>
  <c r="D2106"/>
  <c r="F553" l="1"/>
  <c r="H553" s="1"/>
  <c r="G553"/>
  <c r="D153" i="15"/>
  <c r="E157"/>
  <c r="F327" i="3" s="1"/>
  <c r="C157" i="15"/>
  <c r="F156"/>
  <c r="G155"/>
  <c r="G157" s="1"/>
  <c r="F155"/>
  <c r="F329" i="3" l="1"/>
  <c r="H40" i="28" s="1"/>
  <c r="G40" s="1"/>
  <c r="D327" i="3"/>
  <c r="D329" s="1"/>
  <c r="F4435" i="2"/>
  <c r="H4435" s="1"/>
  <c r="G4435"/>
  <c r="G3350"/>
  <c r="F3350"/>
  <c r="H3350" s="1"/>
  <c r="F2475"/>
  <c r="H2475" s="1"/>
  <c r="G2475"/>
  <c r="G2347"/>
  <c r="F2347"/>
  <c r="H2347" s="1"/>
  <c r="E2348"/>
  <c r="E150" i="3" s="1"/>
  <c r="C150" s="1"/>
  <c r="D2348" i="2"/>
  <c r="G2343"/>
  <c r="F2343"/>
  <c r="H2343" s="1"/>
  <c r="D2341"/>
  <c r="G2191"/>
  <c r="F2191"/>
  <c r="H2191" s="1"/>
  <c r="G2175"/>
  <c r="G2176"/>
  <c r="F2175"/>
  <c r="H2175" s="1"/>
  <c r="F2176"/>
  <c r="H2176" s="1"/>
  <c r="E2167"/>
  <c r="G2165"/>
  <c r="G2166"/>
  <c r="F2165"/>
  <c r="H2165" s="1"/>
  <c r="F2166"/>
  <c r="H2166" s="1"/>
  <c r="G2131"/>
  <c r="G2132"/>
  <c r="G2133"/>
  <c r="G2134"/>
  <c r="G2135"/>
  <c r="G2136"/>
  <c r="G2138"/>
  <c r="G2139"/>
  <c r="G2140"/>
  <c r="G2141"/>
  <c r="G2142"/>
  <c r="F2131"/>
  <c r="H2131" s="1"/>
  <c r="F2132"/>
  <c r="H2132" s="1"/>
  <c r="F2133"/>
  <c r="H2133" s="1"/>
  <c r="F2134"/>
  <c r="H2134" s="1"/>
  <c r="F2135"/>
  <c r="H2135" s="1"/>
  <c r="F2136"/>
  <c r="H2136" s="1"/>
  <c r="F2138"/>
  <c r="H2138" s="1"/>
  <c r="F2139"/>
  <c r="H2139" s="1"/>
  <c r="F2140"/>
  <c r="H2140" s="1"/>
  <c r="F2141"/>
  <c r="H2141" s="1"/>
  <c r="F2142"/>
  <c r="H2142" s="1"/>
  <c r="E2185"/>
  <c r="E119" i="3" s="1"/>
  <c r="C119" s="1"/>
  <c r="D2185" i="2"/>
  <c r="G2184"/>
  <c r="G2185" s="1"/>
  <c r="F2184"/>
  <c r="H2184" s="1"/>
  <c r="H2185" s="1"/>
  <c r="D2182"/>
  <c r="D2167"/>
  <c r="E1869"/>
  <c r="E88" i="3" s="1"/>
  <c r="C88" s="1"/>
  <c r="D1869" i="2"/>
  <c r="G1868"/>
  <c r="G1869" s="1"/>
  <c r="F1868"/>
  <c r="F1869" s="1"/>
  <c r="F88" i="3" s="1"/>
  <c r="D88" s="1"/>
  <c r="D1866" i="2"/>
  <c r="G1092"/>
  <c r="G1093"/>
  <c r="G1094"/>
  <c r="G1095"/>
  <c r="G1096"/>
  <c r="G1097"/>
  <c r="F1092"/>
  <c r="H1092" s="1"/>
  <c r="F1093"/>
  <c r="H1093" s="1"/>
  <c r="F1094"/>
  <c r="H1094" s="1"/>
  <c r="F1095"/>
  <c r="H1095" s="1"/>
  <c r="F1096"/>
  <c r="H1096" s="1"/>
  <c r="F1097"/>
  <c r="H1097" s="1"/>
  <c r="G85"/>
  <c r="F85"/>
  <c r="H85" s="1"/>
  <c r="F86"/>
  <c r="G726"/>
  <c r="G727"/>
  <c r="F726"/>
  <c r="H726" s="1"/>
  <c r="F727"/>
  <c r="H727" s="1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F917"/>
  <c r="H917" s="1"/>
  <c r="F918"/>
  <c r="H918" s="1"/>
  <c r="F919"/>
  <c r="H919" s="1"/>
  <c r="F920"/>
  <c r="H920" s="1"/>
  <c r="F921"/>
  <c r="H921" s="1"/>
  <c r="F922"/>
  <c r="H922" s="1"/>
  <c r="F923"/>
  <c r="H923" s="1"/>
  <c r="F924"/>
  <c r="H924" s="1"/>
  <c r="F925"/>
  <c r="H925" s="1"/>
  <c r="F926"/>
  <c r="H926" s="1"/>
  <c r="F927"/>
  <c r="H927" s="1"/>
  <c r="F928"/>
  <c r="H928" s="1"/>
  <c r="F929"/>
  <c r="H929" s="1"/>
  <c r="F930"/>
  <c r="H930" s="1"/>
  <c r="F931"/>
  <c r="H931" s="1"/>
  <c r="F932"/>
  <c r="H932" s="1"/>
  <c r="F933"/>
  <c r="H933" s="1"/>
  <c r="F934"/>
  <c r="H934" s="1"/>
  <c r="F935"/>
  <c r="H935" s="1"/>
  <c r="F936"/>
  <c r="H936" s="1"/>
  <c r="F937"/>
  <c r="H937" s="1"/>
  <c r="F938"/>
  <c r="H938" s="1"/>
  <c r="F939"/>
  <c r="H939" s="1"/>
  <c r="F940"/>
  <c r="H940" s="1"/>
  <c r="G4177"/>
  <c r="F4177"/>
  <c r="H4177" s="1"/>
  <c r="G4265"/>
  <c r="F4265"/>
  <c r="H4265" s="1"/>
  <c r="D1831"/>
  <c r="E1857"/>
  <c r="E2422"/>
  <c r="G2348" l="1"/>
  <c r="F2348"/>
  <c r="F150" i="3" s="1"/>
  <c r="D150" s="1"/>
  <c r="H2348" i="2"/>
  <c r="F2185"/>
  <c r="F119" i="3" s="1"/>
  <c r="D119" s="1"/>
  <c r="H1868" i="2"/>
  <c r="H1869" s="1"/>
  <c r="G4434"/>
  <c r="F4434"/>
  <c r="H4434" s="1"/>
  <c r="A12" i="25" l="1"/>
  <c r="A11"/>
  <c r="A9"/>
  <c r="A7"/>
  <c r="A6"/>
  <c r="A5"/>
  <c r="D589" i="20" l="1"/>
  <c r="D588"/>
  <c r="D585"/>
  <c r="D508"/>
  <c r="D507"/>
  <c r="D505"/>
  <c r="D504"/>
  <c r="D503"/>
  <c r="D501"/>
  <c r="D502"/>
  <c r="D500"/>
  <c r="D499"/>
  <c r="D498"/>
  <c r="D497"/>
  <c r="D474"/>
  <c r="D590" l="1"/>
  <c r="D473"/>
  <c r="D472"/>
  <c r="D471"/>
  <c r="D470"/>
  <c r="D469"/>
  <c r="D468"/>
  <c r="D467"/>
  <c r="D466"/>
  <c r="D465"/>
  <c r="D464"/>
  <c r="D463"/>
  <c r="D458"/>
  <c r="D457"/>
  <c r="D452"/>
  <c r="D451"/>
  <c r="D450"/>
  <c r="D353"/>
  <c r="D352"/>
  <c r="D351"/>
  <c r="D350"/>
  <c r="D349"/>
  <c r="D348"/>
  <c r="D347"/>
  <c r="D346"/>
  <c r="D345"/>
  <c r="D344"/>
  <c r="D343"/>
  <c r="D342"/>
  <c r="D337"/>
  <c r="D336"/>
  <c r="D273"/>
  <c r="D272"/>
  <c r="D267"/>
  <c r="D31"/>
  <c r="D30"/>
  <c r="D340" l="1"/>
  <c r="D370"/>
  <c r="D32"/>
  <c r="D20"/>
  <c r="D125"/>
  <c r="D124"/>
  <c r="D123"/>
  <c r="D122"/>
  <c r="D121"/>
  <c r="D120"/>
  <c r="D113"/>
  <c r="D114"/>
  <c r="D115"/>
  <c r="D116"/>
  <c r="D117"/>
  <c r="D118"/>
  <c r="D119"/>
  <c r="D112"/>
  <c r="D108"/>
  <c r="D107"/>
  <c r="D102"/>
  <c r="D103"/>
  <c r="D104"/>
  <c r="D100"/>
  <c r="D101"/>
  <c r="D99"/>
  <c r="D98"/>
  <c r="D95"/>
  <c r="D94"/>
  <c r="D93"/>
  <c r="D92"/>
  <c r="D91"/>
  <c r="D83"/>
  <c r="D86" s="1"/>
  <c r="D78"/>
  <c r="D77"/>
  <c r="D58"/>
  <c r="D74"/>
  <c r="D75"/>
  <c r="D76"/>
  <c r="D73"/>
  <c r="D72"/>
  <c r="D71"/>
  <c r="D70"/>
  <c r="D69"/>
  <c r="D68"/>
  <c r="D65"/>
  <c r="D64"/>
  <c r="D67"/>
  <c r="D66"/>
  <c r="D62"/>
  <c r="D61"/>
  <c r="D63"/>
  <c r="D60"/>
  <c r="D59"/>
  <c r="D57"/>
  <c r="D56"/>
  <c r="D53"/>
  <c r="D55"/>
  <c r="D54"/>
  <c r="D194"/>
  <c r="D192"/>
  <c r="D191"/>
  <c r="D190"/>
  <c r="D189"/>
  <c r="D188"/>
  <c r="D187"/>
  <c r="D185"/>
  <c r="D184"/>
  <c r="D182"/>
  <c r="D179"/>
  <c r="D181"/>
  <c r="D178"/>
  <c r="D595"/>
  <c r="D594"/>
  <c r="D593"/>
  <c r="D557"/>
  <c r="D592"/>
  <c r="D544"/>
  <c r="D547"/>
  <c r="D548" s="1"/>
  <c r="D543"/>
  <c r="D542"/>
  <c r="D541"/>
  <c r="D540"/>
  <c r="D539"/>
  <c r="D536"/>
  <c r="D535"/>
  <c r="D531"/>
  <c r="D532"/>
  <c r="D530"/>
  <c r="D604"/>
  <c r="D602"/>
  <c r="D601"/>
  <c r="D598"/>
  <c r="D599" s="1"/>
  <c r="D449"/>
  <c r="F630"/>
  <c r="D197"/>
  <c r="D198" s="1"/>
  <c r="D140"/>
  <c r="D42"/>
  <c r="D34"/>
  <c r="D35" s="1"/>
  <c r="D141"/>
  <c r="D139"/>
  <c r="D138"/>
  <c r="D137"/>
  <c r="D136"/>
  <c r="D135"/>
  <c r="D132"/>
  <c r="D133"/>
  <c r="D131"/>
  <c r="D129"/>
  <c r="D130"/>
  <c r="D128"/>
  <c r="D144"/>
  <c r="D143"/>
  <c r="D134"/>
  <c r="D48"/>
  <c r="D49"/>
  <c r="D50"/>
  <c r="D47"/>
  <c r="D110" l="1"/>
  <c r="D537"/>
  <c r="D605"/>
  <c r="D596"/>
  <c r="D533"/>
  <c r="D545"/>
  <c r="D528"/>
  <c r="D195"/>
  <c r="D145"/>
  <c r="D126"/>
  <c r="D105"/>
  <c r="D96"/>
  <c r="D79"/>
  <c r="D51"/>
  <c r="D23"/>
  <c r="E630"/>
  <c r="G630" s="1"/>
  <c r="F589"/>
  <c r="F22"/>
  <c r="F21"/>
  <c r="D496"/>
  <c r="D492"/>
  <c r="D491"/>
  <c r="D475"/>
  <c r="D422"/>
  <c r="D421"/>
  <c r="D414"/>
  <c r="D403"/>
  <c r="D402"/>
  <c r="D460"/>
  <c r="D461"/>
  <c r="D462"/>
  <c r="D459"/>
  <c r="D448"/>
  <c r="D446"/>
  <c r="D443"/>
  <c r="D444"/>
  <c r="D439"/>
  <c r="D445"/>
  <c r="D447"/>
  <c r="D442"/>
  <c r="D438"/>
  <c r="D435"/>
  <c r="D401"/>
  <c r="D398"/>
  <c r="D399"/>
  <c r="D400"/>
  <c r="D396"/>
  <c r="D397"/>
  <c r="D383"/>
  <c r="D384"/>
  <c r="D385"/>
  <c r="D386"/>
  <c r="D387"/>
  <c r="D388"/>
  <c r="D389"/>
  <c r="D390"/>
  <c r="D391"/>
  <c r="D392"/>
  <c r="D393"/>
  <c r="D394"/>
  <c r="D395"/>
  <c r="D382"/>
  <c r="E373"/>
  <c r="G373" s="1"/>
  <c r="D372"/>
  <c r="D434"/>
  <c r="D433"/>
  <c r="D431"/>
  <c r="D432"/>
  <c r="D430"/>
  <c r="D424"/>
  <c r="D425"/>
  <c r="D423"/>
  <c r="D420"/>
  <c r="D419"/>
  <c r="D494" l="1"/>
  <c r="D517"/>
  <c r="D455"/>
  <c r="E372"/>
  <c r="E589"/>
  <c r="G589" s="1"/>
  <c r="E22"/>
  <c r="G22" s="1"/>
  <c r="E21"/>
  <c r="G21" s="1"/>
  <c r="F373"/>
  <c r="D429"/>
  <c r="E429" s="1"/>
  <c r="G429" s="1"/>
  <c r="D427"/>
  <c r="F427" s="1"/>
  <c r="D418"/>
  <c r="E418" s="1"/>
  <c r="G418" s="1"/>
  <c r="D416"/>
  <c r="F416" s="1"/>
  <c r="D413"/>
  <c r="F413" s="1"/>
  <c r="D411"/>
  <c r="F411" s="1"/>
  <c r="D409"/>
  <c r="E409" s="1"/>
  <c r="G409" s="1"/>
  <c r="D407"/>
  <c r="F407" s="1"/>
  <c r="D405"/>
  <c r="E405" s="1"/>
  <c r="D428"/>
  <c r="F428" s="1"/>
  <c r="D426"/>
  <c r="F426" s="1"/>
  <c r="D417"/>
  <c r="F417" s="1"/>
  <c r="D415"/>
  <c r="E415" s="1"/>
  <c r="G415" s="1"/>
  <c r="D412"/>
  <c r="E412" s="1"/>
  <c r="G412" s="1"/>
  <c r="D410"/>
  <c r="F410" s="1"/>
  <c r="D408"/>
  <c r="F408" s="1"/>
  <c r="D406"/>
  <c r="E406" s="1"/>
  <c r="G406" s="1"/>
  <c r="D404"/>
  <c r="E404" s="1"/>
  <c r="G404" s="1"/>
  <c r="D201"/>
  <c r="D200"/>
  <c r="D610"/>
  <c r="D611" s="1"/>
  <c r="D586"/>
  <c r="D560"/>
  <c r="D556"/>
  <c r="D558" s="1"/>
  <c r="D155"/>
  <c r="D176" s="1"/>
  <c r="D41"/>
  <c r="D40"/>
  <c r="D333"/>
  <c r="D332"/>
  <c r="D329"/>
  <c r="D330" s="1"/>
  <c r="D325"/>
  <c r="F325" s="1"/>
  <c r="D324"/>
  <c r="D607"/>
  <c r="D608" s="1"/>
  <c r="D16"/>
  <c r="D17" s="1"/>
  <c r="E422"/>
  <c r="G422" s="1"/>
  <c r="E421"/>
  <c r="G421" s="1"/>
  <c r="F414"/>
  <c r="F462"/>
  <c r="F461"/>
  <c r="F459"/>
  <c r="F448"/>
  <c r="F446"/>
  <c r="F443"/>
  <c r="F439"/>
  <c r="F447"/>
  <c r="F445"/>
  <c r="F442"/>
  <c r="F438"/>
  <c r="F394"/>
  <c r="F393"/>
  <c r="F392"/>
  <c r="F273"/>
  <c r="F272"/>
  <c r="E585"/>
  <c r="G585" s="1"/>
  <c r="E588"/>
  <c r="F31"/>
  <c r="F30"/>
  <c r="E501"/>
  <c r="G501" s="1"/>
  <c r="E504"/>
  <c r="G504" s="1"/>
  <c r="F502"/>
  <c r="F503"/>
  <c r="E505"/>
  <c r="G505" s="1"/>
  <c r="F498"/>
  <c r="F499"/>
  <c r="F500"/>
  <c r="E473"/>
  <c r="G473" s="1"/>
  <c r="E472"/>
  <c r="G472" s="1"/>
  <c r="F471"/>
  <c r="F346"/>
  <c r="E337"/>
  <c r="G337" s="1"/>
  <c r="E470"/>
  <c r="G470" s="1"/>
  <c r="F507"/>
  <c r="F508"/>
  <c r="E451"/>
  <c r="G451" s="1"/>
  <c r="F450"/>
  <c r="F468"/>
  <c r="F454"/>
  <c r="E452"/>
  <c r="G452" s="1"/>
  <c r="F345"/>
  <c r="F465"/>
  <c r="F474"/>
  <c r="E469"/>
  <c r="G469" s="1"/>
  <c r="E467"/>
  <c r="G467" s="1"/>
  <c r="F353"/>
  <c r="F351"/>
  <c r="E350"/>
  <c r="G350" s="1"/>
  <c r="E349"/>
  <c r="G349" s="1"/>
  <c r="F347"/>
  <c r="F336"/>
  <c r="E348"/>
  <c r="G348" s="1"/>
  <c r="E464"/>
  <c r="G464" s="1"/>
  <c r="F466"/>
  <c r="F352"/>
  <c r="E344"/>
  <c r="G344" s="1"/>
  <c r="F463"/>
  <c r="F267"/>
  <c r="F342"/>
  <c r="E458"/>
  <c r="G458" s="1"/>
  <c r="E457"/>
  <c r="F343"/>
  <c r="F497"/>
  <c r="F20"/>
  <c r="F23" s="1"/>
  <c r="F663"/>
  <c r="E663"/>
  <c r="G663" s="1"/>
  <c r="F633"/>
  <c r="E633"/>
  <c r="G633" s="1"/>
  <c r="F632"/>
  <c r="E632"/>
  <c r="G632" s="1"/>
  <c r="F75"/>
  <c r="F74"/>
  <c r="E73"/>
  <c r="G73" s="1"/>
  <c r="F70"/>
  <c r="F69"/>
  <c r="E65"/>
  <c r="G65" s="1"/>
  <c r="E64"/>
  <c r="G64" s="1"/>
  <c r="F63"/>
  <c r="F59"/>
  <c r="E53"/>
  <c r="E58"/>
  <c r="G58" s="1"/>
  <c r="F107"/>
  <c r="F83"/>
  <c r="F86" s="1"/>
  <c r="E125"/>
  <c r="G125" s="1"/>
  <c r="F124"/>
  <c r="F123"/>
  <c r="F122"/>
  <c r="E121"/>
  <c r="G121" s="1"/>
  <c r="F120"/>
  <c r="F119"/>
  <c r="F118"/>
  <c r="E117"/>
  <c r="G117" s="1"/>
  <c r="E116"/>
  <c r="G116" s="1"/>
  <c r="F115"/>
  <c r="F114"/>
  <c r="E113"/>
  <c r="G113" s="1"/>
  <c r="F112"/>
  <c r="F108"/>
  <c r="F104"/>
  <c r="E103"/>
  <c r="G103" s="1"/>
  <c r="F102"/>
  <c r="E100"/>
  <c r="G100" s="1"/>
  <c r="F99"/>
  <c r="F98"/>
  <c r="E95"/>
  <c r="G95" s="1"/>
  <c r="E94"/>
  <c r="G94" s="1"/>
  <c r="F92"/>
  <c r="F91"/>
  <c r="F90"/>
  <c r="F89"/>
  <c r="E88"/>
  <c r="E78"/>
  <c r="G78" s="1"/>
  <c r="F76"/>
  <c r="E72"/>
  <c r="G72" s="1"/>
  <c r="E71"/>
  <c r="G71" s="1"/>
  <c r="F62"/>
  <c r="E61"/>
  <c r="G61" s="1"/>
  <c r="E67"/>
  <c r="G67" s="1"/>
  <c r="F66"/>
  <c r="E57"/>
  <c r="G57" s="1"/>
  <c r="F56"/>
  <c r="F191"/>
  <c r="E189"/>
  <c r="G189" s="1"/>
  <c r="F178"/>
  <c r="F190"/>
  <c r="E184"/>
  <c r="G184" s="1"/>
  <c r="F192"/>
  <c r="F187"/>
  <c r="E185"/>
  <c r="G185" s="1"/>
  <c r="F182"/>
  <c r="F181"/>
  <c r="F631"/>
  <c r="E631"/>
  <c r="G631" s="1"/>
  <c r="F595"/>
  <c r="F544"/>
  <c r="E592"/>
  <c r="F547"/>
  <c r="F548" s="1"/>
  <c r="F543"/>
  <c r="F542"/>
  <c r="E541"/>
  <c r="G541" s="1"/>
  <c r="F540"/>
  <c r="F539"/>
  <c r="E535"/>
  <c r="E532"/>
  <c r="G532" s="1"/>
  <c r="E531"/>
  <c r="G531" s="1"/>
  <c r="F530"/>
  <c r="E594"/>
  <c r="G594" s="1"/>
  <c r="E557"/>
  <c r="G557" s="1"/>
  <c r="F527"/>
  <c r="E525"/>
  <c r="G525" s="1"/>
  <c r="E524"/>
  <c r="G524" s="1"/>
  <c r="F523"/>
  <c r="F522"/>
  <c r="E521"/>
  <c r="G521" s="1"/>
  <c r="E520"/>
  <c r="G520" s="1"/>
  <c r="F519"/>
  <c r="F449"/>
  <c r="E313"/>
  <c r="G313" s="1"/>
  <c r="F326"/>
  <c r="F604"/>
  <c r="E602"/>
  <c r="G602" s="1"/>
  <c r="F601"/>
  <c r="F598"/>
  <c r="F599" s="1"/>
  <c r="F197"/>
  <c r="F198" s="1"/>
  <c r="F140"/>
  <c r="F42"/>
  <c r="E44"/>
  <c r="G44" s="1"/>
  <c r="F34"/>
  <c r="F35" s="1"/>
  <c r="F141"/>
  <c r="F139"/>
  <c r="E138"/>
  <c r="G138" s="1"/>
  <c r="E137"/>
  <c r="G137" s="1"/>
  <c r="F136"/>
  <c r="E135"/>
  <c r="G135" s="1"/>
  <c r="F133"/>
  <c r="E132"/>
  <c r="G132" s="1"/>
  <c r="F131"/>
  <c r="F130"/>
  <c r="E129"/>
  <c r="G129" s="1"/>
  <c r="F128"/>
  <c r="E144"/>
  <c r="G144" s="1"/>
  <c r="F50"/>
  <c r="E49"/>
  <c r="G49" s="1"/>
  <c r="F48"/>
  <c r="F475"/>
  <c r="E496"/>
  <c r="F492"/>
  <c r="E491"/>
  <c r="G491" s="1"/>
  <c r="F403"/>
  <c r="E402"/>
  <c r="G402" s="1"/>
  <c r="F460"/>
  <c r="F444"/>
  <c r="E435"/>
  <c r="G435" s="1"/>
  <c r="E401"/>
  <c r="G401" s="1"/>
  <c r="E400"/>
  <c r="G400" s="1"/>
  <c r="E397"/>
  <c r="G397" s="1"/>
  <c r="E399"/>
  <c r="G399" s="1"/>
  <c r="E396"/>
  <c r="G396" s="1"/>
  <c r="E398"/>
  <c r="G398" s="1"/>
  <c r="E395"/>
  <c r="G395" s="1"/>
  <c r="F391"/>
  <c r="F390"/>
  <c r="E389"/>
  <c r="G389" s="1"/>
  <c r="F388"/>
  <c r="E387"/>
  <c r="G387" s="1"/>
  <c r="F386"/>
  <c r="E385"/>
  <c r="G385" s="1"/>
  <c r="F384"/>
  <c r="F383"/>
  <c r="F382"/>
  <c r="F381"/>
  <c r="E380"/>
  <c r="G380" s="1"/>
  <c r="E379"/>
  <c r="G379" s="1"/>
  <c r="F378"/>
  <c r="E377"/>
  <c r="G377" s="1"/>
  <c r="E376"/>
  <c r="G376" s="1"/>
  <c r="F375"/>
  <c r="F374"/>
  <c r="F434"/>
  <c r="E433"/>
  <c r="G433" s="1"/>
  <c r="F432"/>
  <c r="E431"/>
  <c r="G431" s="1"/>
  <c r="F430"/>
  <c r="F425"/>
  <c r="F424"/>
  <c r="E423"/>
  <c r="G423" s="1"/>
  <c r="F420"/>
  <c r="E419"/>
  <c r="F110" l="1"/>
  <c r="G592"/>
  <c r="G588"/>
  <c r="G590" s="1"/>
  <c r="E590"/>
  <c r="D561"/>
  <c r="G535"/>
  <c r="G496"/>
  <c r="G457"/>
  <c r="D436"/>
  <c r="D327"/>
  <c r="F332"/>
  <c r="D334"/>
  <c r="D202"/>
  <c r="D45"/>
  <c r="G88"/>
  <c r="F32"/>
  <c r="G53"/>
  <c r="E143"/>
  <c r="F412"/>
  <c r="E410"/>
  <c r="G410" s="1"/>
  <c r="F406"/>
  <c r="E332"/>
  <c r="E325"/>
  <c r="G325" s="1"/>
  <c r="F421"/>
  <c r="E414"/>
  <c r="F422"/>
  <c r="E462"/>
  <c r="G462" s="1"/>
  <c r="E461"/>
  <c r="G461" s="1"/>
  <c r="E459"/>
  <c r="E447"/>
  <c r="G447" s="1"/>
  <c r="E445"/>
  <c r="G445" s="1"/>
  <c r="E448"/>
  <c r="G448" s="1"/>
  <c r="E446"/>
  <c r="G446" s="1"/>
  <c r="E443"/>
  <c r="G443" s="1"/>
  <c r="E439"/>
  <c r="E442"/>
  <c r="G442" s="1"/>
  <c r="E438"/>
  <c r="E428"/>
  <c r="G428" s="1"/>
  <c r="E392"/>
  <c r="G392" s="1"/>
  <c r="E393"/>
  <c r="G393" s="1"/>
  <c r="E394"/>
  <c r="G394" s="1"/>
  <c r="F557"/>
  <c r="F592"/>
  <c r="E141"/>
  <c r="G141" s="1"/>
  <c r="E426"/>
  <c r="G426" s="1"/>
  <c r="F144"/>
  <c r="E417"/>
  <c r="G417" s="1"/>
  <c r="E384"/>
  <c r="G384" s="1"/>
  <c r="F53"/>
  <c r="E133"/>
  <c r="G133" s="1"/>
  <c r="F71"/>
  <c r="E120"/>
  <c r="G120" s="1"/>
  <c r="E48"/>
  <c r="G48" s="1"/>
  <c r="F113"/>
  <c r="F588"/>
  <c r="F590" s="1"/>
  <c r="E388"/>
  <c r="G388" s="1"/>
  <c r="E416"/>
  <c r="G416" s="1"/>
  <c r="E492"/>
  <c r="G492" s="1"/>
  <c r="F189"/>
  <c r="F429"/>
  <c r="F313"/>
  <c r="F67"/>
  <c r="F94"/>
  <c r="F116"/>
  <c r="F64"/>
  <c r="F457"/>
  <c r="F467"/>
  <c r="F472"/>
  <c r="F409"/>
  <c r="F389"/>
  <c r="E403"/>
  <c r="G403" s="1"/>
  <c r="F520"/>
  <c r="F349"/>
  <c r="F470"/>
  <c r="E128"/>
  <c r="E42"/>
  <c r="G42" s="1"/>
  <c r="F525"/>
  <c r="E182"/>
  <c r="G182" s="1"/>
  <c r="F380"/>
  <c r="F532"/>
  <c r="E432"/>
  <c r="G432" s="1"/>
  <c r="F585"/>
  <c r="F404"/>
  <c r="F376"/>
  <c r="F387"/>
  <c r="F348"/>
  <c r="F451"/>
  <c r="F501"/>
  <c r="E408"/>
  <c r="G408" s="1"/>
  <c r="E407"/>
  <c r="G407" s="1"/>
  <c r="F435"/>
  <c r="E140"/>
  <c r="G140" s="1"/>
  <c r="F418"/>
  <c r="F419"/>
  <c r="F385"/>
  <c r="F496"/>
  <c r="E547"/>
  <c r="E595"/>
  <c r="G595" s="1"/>
  <c r="F185"/>
  <c r="F78"/>
  <c r="E91"/>
  <c r="G91" s="1"/>
  <c r="F379"/>
  <c r="F395"/>
  <c r="F397"/>
  <c r="E460"/>
  <c r="G460" s="1"/>
  <c r="F129"/>
  <c r="F137"/>
  <c r="F602"/>
  <c r="F605" s="1"/>
  <c r="F524"/>
  <c r="F531"/>
  <c r="F184"/>
  <c r="F57"/>
  <c r="E66"/>
  <c r="G66" s="1"/>
  <c r="F103"/>
  <c r="F58"/>
  <c r="F464"/>
  <c r="F452"/>
  <c r="F504"/>
  <c r="F405"/>
  <c r="F423"/>
  <c r="E434"/>
  <c r="G434" s="1"/>
  <c r="F521"/>
  <c r="E523"/>
  <c r="G523" s="1"/>
  <c r="F535"/>
  <c r="E192"/>
  <c r="G192" s="1"/>
  <c r="E56"/>
  <c r="G56" s="1"/>
  <c r="F61"/>
  <c r="E102"/>
  <c r="G102" s="1"/>
  <c r="F117"/>
  <c r="E345"/>
  <c r="G345" s="1"/>
  <c r="F337"/>
  <c r="F340" s="1"/>
  <c r="E374"/>
  <c r="F400"/>
  <c r="E381"/>
  <c r="G381" s="1"/>
  <c r="E178"/>
  <c r="E112"/>
  <c r="F121"/>
  <c r="F458"/>
  <c r="E450"/>
  <c r="G450" s="1"/>
  <c r="F473"/>
  <c r="F398"/>
  <c r="E136"/>
  <c r="G136" s="1"/>
  <c r="E420"/>
  <c r="G420" s="1"/>
  <c r="G372"/>
  <c r="E378"/>
  <c r="G378" s="1"/>
  <c r="E50"/>
  <c r="G50" s="1"/>
  <c r="E134"/>
  <c r="E601"/>
  <c r="E326"/>
  <c r="G326" s="1"/>
  <c r="F72"/>
  <c r="F415"/>
  <c r="E427"/>
  <c r="G427" s="1"/>
  <c r="F431"/>
  <c r="F372"/>
  <c r="E386"/>
  <c r="G386" s="1"/>
  <c r="F396"/>
  <c r="F401"/>
  <c r="F402"/>
  <c r="F132"/>
  <c r="E34"/>
  <c r="E35" s="1"/>
  <c r="F541"/>
  <c r="F545" s="1"/>
  <c r="F88"/>
  <c r="F125"/>
  <c r="F344"/>
  <c r="F505"/>
  <c r="F433"/>
  <c r="F399"/>
  <c r="F138"/>
  <c r="E540"/>
  <c r="G540" s="1"/>
  <c r="F95"/>
  <c r="E124"/>
  <c r="G124" s="1"/>
  <c r="F65"/>
  <c r="E463"/>
  <c r="G463" s="1"/>
  <c r="F350"/>
  <c r="E498"/>
  <c r="G498" s="1"/>
  <c r="E430"/>
  <c r="G430" s="1"/>
  <c r="F377"/>
  <c r="F49"/>
  <c r="E131"/>
  <c r="G131" s="1"/>
  <c r="F594"/>
  <c r="F100"/>
  <c r="F73"/>
  <c r="F469"/>
  <c r="G405"/>
  <c r="G419"/>
  <c r="F491"/>
  <c r="F143"/>
  <c r="F135"/>
  <c r="F44"/>
  <c r="E604"/>
  <c r="G604" s="1"/>
  <c r="E522"/>
  <c r="G522" s="1"/>
  <c r="F134"/>
  <c r="F593"/>
  <c r="E593"/>
  <c r="G593" s="1"/>
  <c r="F194"/>
  <c r="E194"/>
  <c r="G194" s="1"/>
  <c r="F536"/>
  <c r="E536"/>
  <c r="G536" s="1"/>
  <c r="F93"/>
  <c r="E93"/>
  <c r="G93" s="1"/>
  <c r="E413"/>
  <c r="G413" s="1"/>
  <c r="E425"/>
  <c r="G425" s="1"/>
  <c r="E375"/>
  <c r="G375" s="1"/>
  <c r="E383"/>
  <c r="G383" s="1"/>
  <c r="E391"/>
  <c r="G391" s="1"/>
  <c r="E444"/>
  <c r="G444" s="1"/>
  <c r="E475"/>
  <c r="E47"/>
  <c r="E130"/>
  <c r="G130" s="1"/>
  <c r="E139"/>
  <c r="G139" s="1"/>
  <c r="E598"/>
  <c r="E449"/>
  <c r="G449" s="1"/>
  <c r="E527"/>
  <c r="G527" s="1"/>
  <c r="E411"/>
  <c r="G411" s="1"/>
  <c r="E424"/>
  <c r="G424" s="1"/>
  <c r="E382"/>
  <c r="G382" s="1"/>
  <c r="E390"/>
  <c r="G390" s="1"/>
  <c r="F47"/>
  <c r="E197"/>
  <c r="E530"/>
  <c r="E543"/>
  <c r="G543" s="1"/>
  <c r="E181"/>
  <c r="G181" s="1"/>
  <c r="E190"/>
  <c r="G190" s="1"/>
  <c r="F60"/>
  <c r="E60"/>
  <c r="G60" s="1"/>
  <c r="F68"/>
  <c r="E68"/>
  <c r="G68" s="1"/>
  <c r="F101"/>
  <c r="E101"/>
  <c r="G101" s="1"/>
  <c r="F526"/>
  <c r="E526"/>
  <c r="G526" s="1"/>
  <c r="F179"/>
  <c r="E519"/>
  <c r="E539"/>
  <c r="E542"/>
  <c r="G542" s="1"/>
  <c r="E179"/>
  <c r="F188"/>
  <c r="E188"/>
  <c r="G188" s="1"/>
  <c r="F55"/>
  <c r="E55"/>
  <c r="G55" s="1"/>
  <c r="F77"/>
  <c r="E77"/>
  <c r="G77" s="1"/>
  <c r="E90"/>
  <c r="G90" s="1"/>
  <c r="E99"/>
  <c r="G99" s="1"/>
  <c r="E108"/>
  <c r="G108" s="1"/>
  <c r="E119"/>
  <c r="G119" s="1"/>
  <c r="E107"/>
  <c r="E70"/>
  <c r="G70" s="1"/>
  <c r="E267"/>
  <c r="G267" s="1"/>
  <c r="E347"/>
  <c r="G347" s="1"/>
  <c r="E465"/>
  <c r="G465" s="1"/>
  <c r="E507"/>
  <c r="G507" s="1"/>
  <c r="E499"/>
  <c r="G499" s="1"/>
  <c r="E31"/>
  <c r="G31" s="1"/>
  <c r="E544"/>
  <c r="G544" s="1"/>
  <c r="E187"/>
  <c r="G187" s="1"/>
  <c r="E191"/>
  <c r="G191" s="1"/>
  <c r="E54"/>
  <c r="E62"/>
  <c r="G62" s="1"/>
  <c r="E89"/>
  <c r="G89" s="1"/>
  <c r="E98"/>
  <c r="E104"/>
  <c r="G104" s="1"/>
  <c r="E118"/>
  <c r="G118" s="1"/>
  <c r="E83"/>
  <c r="E69"/>
  <c r="G69" s="1"/>
  <c r="E342"/>
  <c r="E336"/>
  <c r="E340" s="1"/>
  <c r="E474"/>
  <c r="G474" s="1"/>
  <c r="E508"/>
  <c r="G508" s="1"/>
  <c r="E500"/>
  <c r="G500" s="1"/>
  <c r="E30"/>
  <c r="F54"/>
  <c r="E115"/>
  <c r="G115" s="1"/>
  <c r="E123"/>
  <c r="G123" s="1"/>
  <c r="E63"/>
  <c r="G63" s="1"/>
  <c r="E75"/>
  <c r="G75" s="1"/>
  <c r="E343"/>
  <c r="G343" s="1"/>
  <c r="E466"/>
  <c r="G466" s="1"/>
  <c r="E353"/>
  <c r="G353" s="1"/>
  <c r="E468"/>
  <c r="G468" s="1"/>
  <c r="E471"/>
  <c r="G471" s="1"/>
  <c r="E502"/>
  <c r="G502" s="1"/>
  <c r="E273"/>
  <c r="G273" s="1"/>
  <c r="E76"/>
  <c r="G76" s="1"/>
  <c r="E92"/>
  <c r="G92" s="1"/>
  <c r="E114"/>
  <c r="G114" s="1"/>
  <c r="E122"/>
  <c r="G122" s="1"/>
  <c r="E59"/>
  <c r="G59" s="1"/>
  <c r="E74"/>
  <c r="G74" s="1"/>
  <c r="E20"/>
  <c r="E497"/>
  <c r="E352"/>
  <c r="G352" s="1"/>
  <c r="E351"/>
  <c r="G351" s="1"/>
  <c r="E454"/>
  <c r="G454" s="1"/>
  <c r="E346"/>
  <c r="G346" s="1"/>
  <c r="E503"/>
  <c r="G503" s="1"/>
  <c r="E272"/>
  <c r="G272" s="1"/>
  <c r="E494" l="1"/>
  <c r="F494"/>
  <c r="E110"/>
  <c r="F596"/>
  <c r="E596"/>
  <c r="G598"/>
  <c r="G599" s="1"/>
  <c r="E599"/>
  <c r="G601"/>
  <c r="G605" s="1"/>
  <c r="E605"/>
  <c r="G596"/>
  <c r="F533"/>
  <c r="E517"/>
  <c r="E537"/>
  <c r="G530"/>
  <c r="G533" s="1"/>
  <c r="E533"/>
  <c r="G539"/>
  <c r="G545" s="1"/>
  <c r="E545"/>
  <c r="G547"/>
  <c r="G548" s="1"/>
  <c r="E548"/>
  <c r="G537"/>
  <c r="F537"/>
  <c r="F528"/>
  <c r="E528"/>
  <c r="F517"/>
  <c r="F455"/>
  <c r="F370"/>
  <c r="E436"/>
  <c r="E455"/>
  <c r="F436"/>
  <c r="G336"/>
  <c r="G340" s="1"/>
  <c r="G342"/>
  <c r="G370" s="1"/>
  <c r="E370"/>
  <c r="G332"/>
  <c r="F195"/>
  <c r="E195"/>
  <c r="F145"/>
  <c r="G197"/>
  <c r="G198" s="1"/>
  <c r="E198"/>
  <c r="F105"/>
  <c r="F126"/>
  <c r="E145"/>
  <c r="G112"/>
  <c r="G126" s="1"/>
  <c r="E126"/>
  <c r="G98"/>
  <c r="G105" s="1"/>
  <c r="E105"/>
  <c r="G107"/>
  <c r="G110" s="1"/>
  <c r="F96"/>
  <c r="E96"/>
  <c r="G83"/>
  <c r="G86" s="1"/>
  <c r="E86"/>
  <c r="G96"/>
  <c r="E79"/>
  <c r="F79"/>
  <c r="E32"/>
  <c r="F51"/>
  <c r="E51"/>
  <c r="G20"/>
  <c r="G23" s="1"/>
  <c r="E23"/>
  <c r="G30"/>
  <c r="G32" s="1"/>
  <c r="G178"/>
  <c r="G34"/>
  <c r="G35" s="1"/>
  <c r="G134"/>
  <c r="G128"/>
  <c r="G143"/>
  <c r="G475"/>
  <c r="G374"/>
  <c r="G414"/>
  <c r="G459"/>
  <c r="G439"/>
  <c r="G438"/>
  <c r="G54"/>
  <c r="G79" s="1"/>
  <c r="G179"/>
  <c r="G47"/>
  <c r="G51" s="1"/>
  <c r="G519"/>
  <c r="G528" s="1"/>
  <c r="G497"/>
  <c r="G517" s="1"/>
  <c r="G494" l="1"/>
  <c r="G455"/>
  <c r="G436"/>
  <c r="G195"/>
  <c r="G145"/>
  <c r="F329"/>
  <c r="F330" s="1"/>
  <c r="E201"/>
  <c r="G201" s="1"/>
  <c r="F200"/>
  <c r="F586"/>
  <c r="F556"/>
  <c r="F558" s="1"/>
  <c r="F155"/>
  <c r="F176" s="1"/>
  <c r="E560"/>
  <c r="G560" s="1"/>
  <c r="F41"/>
  <c r="E41"/>
  <c r="G41" s="1"/>
  <c r="F610"/>
  <c r="F611" s="1"/>
  <c r="F333"/>
  <c r="F334" s="1"/>
  <c r="E324"/>
  <c r="F607"/>
  <c r="F608" s="1"/>
  <c r="F37"/>
  <c r="F38" s="1"/>
  <c r="E37"/>
  <c r="E315"/>
  <c r="G315" s="1"/>
  <c r="F316"/>
  <c r="F317"/>
  <c r="F314"/>
  <c r="E310"/>
  <c r="G310" s="1"/>
  <c r="F311"/>
  <c r="E312"/>
  <c r="G312" s="1"/>
  <c r="F309"/>
  <c r="E304"/>
  <c r="G304" s="1"/>
  <c r="F305"/>
  <c r="F306"/>
  <c r="E307"/>
  <c r="G307" s="1"/>
  <c r="F308"/>
  <c r="F287"/>
  <c r="E288"/>
  <c r="G288" s="1"/>
  <c r="F289"/>
  <c r="E290"/>
  <c r="G290" s="1"/>
  <c r="E291"/>
  <c r="G291" s="1"/>
  <c r="F292"/>
  <c r="E293"/>
  <c r="G293" s="1"/>
  <c r="E294"/>
  <c r="G294" s="1"/>
  <c r="F295"/>
  <c r="F296"/>
  <c r="E297"/>
  <c r="G297" s="1"/>
  <c r="F298"/>
  <c r="E299"/>
  <c r="G299" s="1"/>
  <c r="F300"/>
  <c r="F301"/>
  <c r="E302"/>
  <c r="G302" s="1"/>
  <c r="F303"/>
  <c r="E271"/>
  <c r="G271" s="1"/>
  <c r="F269"/>
  <c r="F270"/>
  <c r="E268"/>
  <c r="G268" s="1"/>
  <c r="D27"/>
  <c r="E27" s="1"/>
  <c r="G27" s="1"/>
  <c r="D26"/>
  <c r="E26" s="1"/>
  <c r="G26" s="1"/>
  <c r="F263"/>
  <c r="F262"/>
  <c r="E257"/>
  <c r="G257" s="1"/>
  <c r="E261"/>
  <c r="G261" s="1"/>
  <c r="F259"/>
  <c r="E258"/>
  <c r="G258" s="1"/>
  <c r="F256"/>
  <c r="E255"/>
  <c r="G255" s="1"/>
  <c r="F230"/>
  <c r="D229"/>
  <c r="F229" s="1"/>
  <c r="E227"/>
  <c r="G227" s="1"/>
  <c r="E214"/>
  <c r="G214" s="1"/>
  <c r="E213"/>
  <c r="G213" s="1"/>
  <c r="F212"/>
  <c r="E211"/>
  <c r="G211" s="1"/>
  <c r="E210"/>
  <c r="G210" s="1"/>
  <c r="F209"/>
  <c r="F208"/>
  <c r="E207"/>
  <c r="G207" s="1"/>
  <c r="F206"/>
  <c r="E205"/>
  <c r="G205" s="1"/>
  <c r="D613"/>
  <c r="F321"/>
  <c r="E320"/>
  <c r="E283"/>
  <c r="G283" s="1"/>
  <c r="E280"/>
  <c r="G280" s="1"/>
  <c r="E281"/>
  <c r="G281" s="1"/>
  <c r="E282"/>
  <c r="G282" s="1"/>
  <c r="F277"/>
  <c r="E278"/>
  <c r="G278" s="1"/>
  <c r="E279"/>
  <c r="G279" s="1"/>
  <c r="E226"/>
  <c r="G226" s="1"/>
  <c r="D25"/>
  <c r="F246"/>
  <c r="F247"/>
  <c r="E249"/>
  <c r="G249" s="1"/>
  <c r="F250"/>
  <c r="F251"/>
  <c r="F252"/>
  <c r="E245"/>
  <c r="G245" s="1"/>
  <c r="F238"/>
  <c r="D224"/>
  <c r="E224" s="1"/>
  <c r="G224" s="1"/>
  <c r="F218"/>
  <c r="F219"/>
  <c r="E220"/>
  <c r="G220" s="1"/>
  <c r="E221"/>
  <c r="G221" s="1"/>
  <c r="F222"/>
  <c r="F223"/>
  <c r="E217"/>
  <c r="G217" s="1"/>
  <c r="F254"/>
  <c r="F253"/>
  <c r="F240"/>
  <c r="F241"/>
  <c r="F242"/>
  <c r="E243"/>
  <c r="G243" s="1"/>
  <c r="F244"/>
  <c r="E239"/>
  <c r="G239" s="1"/>
  <c r="F237"/>
  <c r="F236"/>
  <c r="F232"/>
  <c r="E233"/>
  <c r="G233" s="1"/>
  <c r="E234"/>
  <c r="G234" s="1"/>
  <c r="F235"/>
  <c r="F231"/>
  <c r="E228"/>
  <c r="G228" s="1"/>
  <c r="F225"/>
  <c r="F216"/>
  <c r="E620"/>
  <c r="G620" s="1"/>
  <c r="F619"/>
  <c r="E619"/>
  <c r="G619" s="1"/>
  <c r="F616"/>
  <c r="E616"/>
  <c r="D31" i="23"/>
  <c r="F31" s="1"/>
  <c r="D30"/>
  <c r="F30" s="1"/>
  <c r="D29"/>
  <c r="F29" s="1"/>
  <c r="D28"/>
  <c r="F28" s="1"/>
  <c r="D27"/>
  <c r="F27" s="1"/>
  <c r="D26"/>
  <c r="E26" s="1"/>
  <c r="G26" s="1"/>
  <c r="D20"/>
  <c r="F20" s="1"/>
  <c r="E21"/>
  <c r="G21" s="1"/>
  <c r="F22"/>
  <c r="F23"/>
  <c r="F24"/>
  <c r="E25"/>
  <c r="G25" s="1"/>
  <c r="D19"/>
  <c r="D18"/>
  <c r="E18" s="1"/>
  <c r="G18" s="1"/>
  <c r="F17"/>
  <c r="E16"/>
  <c r="G16" s="1"/>
  <c r="C32"/>
  <c r="D19" i="22"/>
  <c r="E27" i="25" s="1"/>
  <c r="C27" s="1"/>
  <c r="C19" i="22"/>
  <c r="F18"/>
  <c r="E18"/>
  <c r="G18" s="1"/>
  <c r="F17"/>
  <c r="E17"/>
  <c r="G17" s="1"/>
  <c r="F16"/>
  <c r="E16"/>
  <c r="G16" s="1"/>
  <c r="F15"/>
  <c r="E15"/>
  <c r="G15" s="1"/>
  <c r="D17" i="21"/>
  <c r="E25" i="25" s="1"/>
  <c r="C25" s="1"/>
  <c r="C17" i="21"/>
  <c r="F16"/>
  <c r="E16"/>
  <c r="G16" s="1"/>
  <c r="F15"/>
  <c r="F17" s="1"/>
  <c r="E15"/>
  <c r="E17" s="1"/>
  <c r="F25" i="25" s="1"/>
  <c r="D25" s="1"/>
  <c r="D25" i="19"/>
  <c r="E21" i="25" s="1"/>
  <c r="C21" s="1"/>
  <c r="C25" i="19"/>
  <c r="F24"/>
  <c r="E24"/>
  <c r="G24" s="1"/>
  <c r="F23"/>
  <c r="E23"/>
  <c r="G23" s="1"/>
  <c r="F22"/>
  <c r="E22"/>
  <c r="G22" s="1"/>
  <c r="F16"/>
  <c r="E16"/>
  <c r="G16" s="1"/>
  <c r="F15"/>
  <c r="E15"/>
  <c r="G15" s="1"/>
  <c r="G616" i="20" l="1"/>
  <c r="G664" s="1"/>
  <c r="E664"/>
  <c r="F613"/>
  <c r="F614" s="1"/>
  <c r="D614"/>
  <c r="G324"/>
  <c r="G327" s="1"/>
  <c r="E327"/>
  <c r="G320"/>
  <c r="F286"/>
  <c r="D318"/>
  <c r="D274"/>
  <c r="F276"/>
  <c r="D284"/>
  <c r="E204"/>
  <c r="D264"/>
  <c r="E25"/>
  <c r="D28"/>
  <c r="G37"/>
  <c r="G38" s="1"/>
  <c r="E38"/>
  <c r="G25" i="19"/>
  <c r="F25"/>
  <c r="E25"/>
  <c r="F21" i="25" s="1"/>
  <c r="D21" s="1"/>
  <c r="F19" i="22"/>
  <c r="E248" i="20"/>
  <c r="F560"/>
  <c r="F561" s="1"/>
  <c r="F324"/>
  <c r="F327" s="1"/>
  <c r="E607"/>
  <c r="E329"/>
  <c r="E330" s="1"/>
  <c r="E40"/>
  <c r="E45" s="1"/>
  <c r="E200"/>
  <c r="E202" s="1"/>
  <c r="F201"/>
  <c r="F202" s="1"/>
  <c r="E610"/>
  <c r="E611" s="1"/>
  <c r="F40"/>
  <c r="F45" s="1"/>
  <c r="E556"/>
  <c r="E333"/>
  <c r="E155"/>
  <c r="E176" s="1"/>
  <c r="E16"/>
  <c r="E17" s="1"/>
  <c r="F16"/>
  <c r="F17" s="1"/>
  <c r="E230"/>
  <c r="G230" s="1"/>
  <c r="F211"/>
  <c r="E209"/>
  <c r="G209" s="1"/>
  <c r="E208"/>
  <c r="G208" s="1"/>
  <c r="F205"/>
  <c r="F297"/>
  <c r="F307"/>
  <c r="F299"/>
  <c r="F290"/>
  <c r="F283"/>
  <c r="F294"/>
  <c r="E317"/>
  <c r="G317" s="1"/>
  <c r="E270"/>
  <c r="G270" s="1"/>
  <c r="E266"/>
  <c r="F266"/>
  <c r="F293"/>
  <c r="F302"/>
  <c r="E309"/>
  <c r="G309" s="1"/>
  <c r="E306"/>
  <c r="G306" s="1"/>
  <c r="F271"/>
  <c r="E289"/>
  <c r="G289" s="1"/>
  <c r="E301"/>
  <c r="G301" s="1"/>
  <c r="F258"/>
  <c r="F268"/>
  <c r="E298"/>
  <c r="G298" s="1"/>
  <c r="E305"/>
  <c r="G305" s="1"/>
  <c r="F310"/>
  <c r="F315"/>
  <c r="E314"/>
  <c r="G314" s="1"/>
  <c r="F291"/>
  <c r="E296"/>
  <c r="G296" s="1"/>
  <c r="E287"/>
  <c r="G287" s="1"/>
  <c r="F288"/>
  <c r="E295"/>
  <c r="G295" s="1"/>
  <c r="E303"/>
  <c r="G303" s="1"/>
  <c r="F304"/>
  <c r="E311"/>
  <c r="G311" s="1"/>
  <c r="F312"/>
  <c r="E286"/>
  <c r="E269"/>
  <c r="G269" s="1"/>
  <c r="E292"/>
  <c r="G292" s="1"/>
  <c r="E300"/>
  <c r="G300" s="1"/>
  <c r="E308"/>
  <c r="G308" s="1"/>
  <c r="E316"/>
  <c r="G316" s="1"/>
  <c r="F255"/>
  <c r="F204"/>
  <c r="F281"/>
  <c r="F257"/>
  <c r="F210"/>
  <c r="F279"/>
  <c r="E259"/>
  <c r="G259" s="1"/>
  <c r="F620"/>
  <c r="F664" s="1"/>
  <c r="E212"/>
  <c r="G212" s="1"/>
  <c r="F261"/>
  <c r="E206"/>
  <c r="G206" s="1"/>
  <c r="F227"/>
  <c r="E229"/>
  <c r="G229" s="1"/>
  <c r="F27"/>
  <c r="F26"/>
  <c r="F207"/>
  <c r="E263"/>
  <c r="G263" s="1"/>
  <c r="F213"/>
  <c r="E262"/>
  <c r="G262" s="1"/>
  <c r="F214"/>
  <c r="E256"/>
  <c r="G256" s="1"/>
  <c r="F278"/>
  <c r="F282"/>
  <c r="F25"/>
  <c r="F226"/>
  <c r="F280"/>
  <c r="F320"/>
  <c r="F322" s="1"/>
  <c r="E277"/>
  <c r="G277" s="1"/>
  <c r="E613"/>
  <c r="E276"/>
  <c r="E321"/>
  <c r="G321" s="1"/>
  <c r="F221"/>
  <c r="F224"/>
  <c r="E252"/>
  <c r="G252" s="1"/>
  <c r="F243"/>
  <c r="F234"/>
  <c r="E225"/>
  <c r="G225" s="1"/>
  <c r="F245"/>
  <c r="E237"/>
  <c r="G237" s="1"/>
  <c r="E238"/>
  <c r="G238" s="1"/>
  <c r="F248"/>
  <c r="F233"/>
  <c r="E254"/>
  <c r="G254" s="1"/>
  <c r="F217"/>
  <c r="F220"/>
  <c r="F228"/>
  <c r="E242"/>
  <c r="G242" s="1"/>
  <c r="F239"/>
  <c r="F249"/>
  <c r="E216"/>
  <c r="G216" s="1"/>
  <c r="E236"/>
  <c r="G236" s="1"/>
  <c r="E253"/>
  <c r="G253" s="1"/>
  <c r="E223"/>
  <c r="G223" s="1"/>
  <c r="E251"/>
  <c r="G251" s="1"/>
  <c r="E215"/>
  <c r="E235"/>
  <c r="G235" s="1"/>
  <c r="E244"/>
  <c r="G244" s="1"/>
  <c r="E222"/>
  <c r="G222" s="1"/>
  <c r="E250"/>
  <c r="G250" s="1"/>
  <c r="F215"/>
  <c r="E232"/>
  <c r="G232" s="1"/>
  <c r="E241"/>
  <c r="G241" s="1"/>
  <c r="E219"/>
  <c r="G219" s="1"/>
  <c r="E247"/>
  <c r="G247" s="1"/>
  <c r="E231"/>
  <c r="G231" s="1"/>
  <c r="E240"/>
  <c r="G240" s="1"/>
  <c r="E218"/>
  <c r="G218" s="1"/>
  <c r="E246"/>
  <c r="G246" s="1"/>
  <c r="D32" i="23"/>
  <c r="E29" i="25" s="1"/>
  <c r="C29" s="1"/>
  <c r="E23" i="23"/>
  <c r="G23" s="1"/>
  <c r="F25"/>
  <c r="E28"/>
  <c r="G28" s="1"/>
  <c r="E22"/>
  <c r="G22" s="1"/>
  <c r="F21"/>
  <c r="F26"/>
  <c r="F18"/>
  <c r="F16"/>
  <c r="E20"/>
  <c r="G20" s="1"/>
  <c r="E27"/>
  <c r="G27" s="1"/>
  <c r="E19"/>
  <c r="E17"/>
  <c r="G17" s="1"/>
  <c r="E31"/>
  <c r="G31" s="1"/>
  <c r="F19"/>
  <c r="E30"/>
  <c r="G30" s="1"/>
  <c r="E29"/>
  <c r="G29" s="1"/>
  <c r="E24"/>
  <c r="G24" s="1"/>
  <c r="E19" i="22"/>
  <c r="F27" i="25" s="1"/>
  <c r="D27" s="1"/>
  <c r="G19" i="22"/>
  <c r="G15" i="21"/>
  <c r="G17" s="1"/>
  <c r="D666" i="20" l="1"/>
  <c r="E23" i="25" s="1"/>
  <c r="C23" s="1"/>
  <c r="G613" i="20"/>
  <c r="G614" s="1"/>
  <c r="E614"/>
  <c r="G607"/>
  <c r="G608" s="1"/>
  <c r="E608"/>
  <c r="G586"/>
  <c r="E586"/>
  <c r="G561"/>
  <c r="E561"/>
  <c r="G556"/>
  <c r="G558" s="1"/>
  <c r="E558"/>
  <c r="G333"/>
  <c r="G334" s="1"/>
  <c r="E334"/>
  <c r="E318"/>
  <c r="E322"/>
  <c r="F318"/>
  <c r="G322"/>
  <c r="F274"/>
  <c r="F284"/>
  <c r="G276"/>
  <c r="G284" s="1"/>
  <c r="E284"/>
  <c r="E274"/>
  <c r="F264"/>
  <c r="G204"/>
  <c r="E264"/>
  <c r="G155"/>
  <c r="G176" s="1"/>
  <c r="F28"/>
  <c r="G25"/>
  <c r="G28" s="1"/>
  <c r="E28"/>
  <c r="G200"/>
  <c r="G202" s="1"/>
  <c r="G40"/>
  <c r="G45" s="1"/>
  <c r="G248"/>
  <c r="G329"/>
  <c r="G330" s="1"/>
  <c r="G610"/>
  <c r="G611" s="1"/>
  <c r="G16"/>
  <c r="G17" s="1"/>
  <c r="G266"/>
  <c r="G274" s="1"/>
  <c r="G286"/>
  <c r="G318" s="1"/>
  <c r="G215"/>
  <c r="E32" i="23"/>
  <c r="F29" i="25" s="1"/>
  <c r="D29" s="1"/>
  <c r="F32" i="23"/>
  <c r="G19"/>
  <c r="G32" s="1"/>
  <c r="E666" i="20" l="1"/>
  <c r="F23" i="25" s="1"/>
  <c r="D23" s="1"/>
  <c r="F666" i="20"/>
  <c r="G264"/>
  <c r="G666" s="1"/>
  <c r="C104" i="18"/>
  <c r="D94"/>
  <c r="D95"/>
  <c r="D96"/>
  <c r="D97"/>
  <c r="D93"/>
  <c r="D92"/>
  <c r="D91"/>
  <c r="D90"/>
  <c r="D89"/>
  <c r="D88"/>
  <c r="D87"/>
  <c r="D86"/>
  <c r="D84"/>
  <c r="D83"/>
  <c r="D82"/>
  <c r="D77"/>
  <c r="D78"/>
  <c r="D79"/>
  <c r="D80"/>
  <c r="D81"/>
  <c r="D75"/>
  <c r="D76"/>
  <c r="D74"/>
  <c r="D73"/>
  <c r="D72"/>
  <c r="D71"/>
  <c r="D68"/>
  <c r="D67"/>
  <c r="D66"/>
  <c r="D65"/>
  <c r="D64"/>
  <c r="D52"/>
  <c r="D36"/>
  <c r="D34"/>
  <c r="D29"/>
  <c r="D28"/>
  <c r="D27"/>
  <c r="D26"/>
  <c r="D25"/>
  <c r="D24"/>
  <c r="D17"/>
  <c r="D16"/>
  <c r="D63"/>
  <c r="D62"/>
  <c r="D60"/>
  <c r="D59"/>
  <c r="D57"/>
  <c r="F57" s="1"/>
  <c r="D58"/>
  <c r="D56"/>
  <c r="D55"/>
  <c r="D54"/>
  <c r="D53"/>
  <c r="D51"/>
  <c r="D50"/>
  <c r="D49"/>
  <c r="D48"/>
  <c r="D47"/>
  <c r="D46"/>
  <c r="D38"/>
  <c r="D37"/>
  <c r="F37" s="1"/>
  <c r="D35"/>
  <c r="D32"/>
  <c r="D31"/>
  <c r="D30"/>
  <c r="E57" l="1"/>
  <c r="G57" s="1"/>
  <c r="E37"/>
  <c r="G37" s="1"/>
  <c r="D15"/>
  <c r="F103"/>
  <c r="E103"/>
  <c r="G103" s="1"/>
  <c r="F101"/>
  <c r="E101"/>
  <c r="G101" s="1"/>
  <c r="F100"/>
  <c r="E100"/>
  <c r="G100" s="1"/>
  <c r="F99"/>
  <c r="E99"/>
  <c r="G99" s="1"/>
  <c r="F98"/>
  <c r="E98"/>
  <c r="G98" s="1"/>
  <c r="E72"/>
  <c r="G72" s="1"/>
  <c r="F65"/>
  <c r="F50"/>
  <c r="F71"/>
  <c r="F97"/>
  <c r="E96"/>
  <c r="G96" s="1"/>
  <c r="F95"/>
  <c r="E94"/>
  <c r="G94" s="1"/>
  <c r="F93"/>
  <c r="F92"/>
  <c r="F91"/>
  <c r="F90"/>
  <c r="F89"/>
  <c r="E88"/>
  <c r="G88" s="1"/>
  <c r="F87"/>
  <c r="E86"/>
  <c r="G86" s="1"/>
  <c r="E84"/>
  <c r="G84" s="1"/>
  <c r="F83"/>
  <c r="F82"/>
  <c r="F81"/>
  <c r="F80"/>
  <c r="E79"/>
  <c r="G79" s="1"/>
  <c r="F78"/>
  <c r="E77"/>
  <c r="G77" s="1"/>
  <c r="F76"/>
  <c r="F75"/>
  <c r="F74"/>
  <c r="F73"/>
  <c r="F68"/>
  <c r="F62"/>
  <c r="E67"/>
  <c r="G67" s="1"/>
  <c r="F66"/>
  <c r="E64"/>
  <c r="G64" s="1"/>
  <c r="E60"/>
  <c r="G60" s="1"/>
  <c r="F63"/>
  <c r="F59"/>
  <c r="F58"/>
  <c r="F56"/>
  <c r="F54"/>
  <c r="F55"/>
  <c r="E53"/>
  <c r="G53" s="1"/>
  <c r="E46"/>
  <c r="G46" s="1"/>
  <c r="E49"/>
  <c r="G49" s="1"/>
  <c r="F48"/>
  <c r="F47"/>
  <c r="F52"/>
  <c r="E51"/>
  <c r="G51" s="1"/>
  <c r="E38"/>
  <c r="G38" s="1"/>
  <c r="F36"/>
  <c r="F35"/>
  <c r="F34"/>
  <c r="E32"/>
  <c r="G32" s="1"/>
  <c r="F31"/>
  <c r="F29"/>
  <c r="F28"/>
  <c r="E27"/>
  <c r="G27" s="1"/>
  <c r="F26"/>
  <c r="F25"/>
  <c r="F24"/>
  <c r="F17"/>
  <c r="F16"/>
  <c r="F15" l="1"/>
  <c r="F49"/>
  <c r="F84"/>
  <c r="E75"/>
  <c r="G75" s="1"/>
  <c r="F46"/>
  <c r="E74"/>
  <c r="G74" s="1"/>
  <c r="E83"/>
  <c r="G83" s="1"/>
  <c r="E68"/>
  <c r="G68" s="1"/>
  <c r="E93"/>
  <c r="G93" s="1"/>
  <c r="E48"/>
  <c r="G48" s="1"/>
  <c r="E34"/>
  <c r="G34" s="1"/>
  <c r="F77"/>
  <c r="E50"/>
  <c r="G50" s="1"/>
  <c r="E29"/>
  <c r="G29" s="1"/>
  <c r="F60"/>
  <c r="E65"/>
  <c r="G65" s="1"/>
  <c r="E35"/>
  <c r="G35" s="1"/>
  <c r="F53"/>
  <c r="E63"/>
  <c r="G63" s="1"/>
  <c r="E91"/>
  <c r="G91" s="1"/>
  <c r="F38"/>
  <c r="E89"/>
  <c r="G89" s="1"/>
  <c r="F94"/>
  <c r="E28"/>
  <c r="G28" s="1"/>
  <c r="E36"/>
  <c r="G36" s="1"/>
  <c r="E76"/>
  <c r="G76" s="1"/>
  <c r="E59"/>
  <c r="G59" s="1"/>
  <c r="E80"/>
  <c r="G80" s="1"/>
  <c r="F86"/>
  <c r="E92"/>
  <c r="G92" s="1"/>
  <c r="F72"/>
  <c r="E52"/>
  <c r="G52" s="1"/>
  <c r="E56"/>
  <c r="G56" s="1"/>
  <c r="F64"/>
  <c r="E82"/>
  <c r="G82" s="1"/>
  <c r="E26"/>
  <c r="G26" s="1"/>
  <c r="F27"/>
  <c r="E47"/>
  <c r="G47" s="1"/>
  <c r="E58"/>
  <c r="G58" s="1"/>
  <c r="E62"/>
  <c r="G62" s="1"/>
  <c r="E73"/>
  <c r="G73" s="1"/>
  <c r="E81"/>
  <c r="G81" s="1"/>
  <c r="E90"/>
  <c r="G90" s="1"/>
  <c r="E71"/>
  <c r="G71" s="1"/>
  <c r="E15"/>
  <c r="E97"/>
  <c r="G97" s="1"/>
  <c r="E25"/>
  <c r="G25" s="1"/>
  <c r="E16"/>
  <c r="G16" s="1"/>
  <c r="E24"/>
  <c r="G24" s="1"/>
  <c r="E54"/>
  <c r="G54" s="1"/>
  <c r="E31"/>
  <c r="G31" s="1"/>
  <c r="F32"/>
  <c r="F51"/>
  <c r="E55"/>
  <c r="G55" s="1"/>
  <c r="E66"/>
  <c r="G66" s="1"/>
  <c r="F67"/>
  <c r="E78"/>
  <c r="G78" s="1"/>
  <c r="F79"/>
  <c r="E87"/>
  <c r="G87" s="1"/>
  <c r="F88"/>
  <c r="E95"/>
  <c r="G95" s="1"/>
  <c r="F96"/>
  <c r="E17"/>
  <c r="G17" s="1"/>
  <c r="G15" l="1"/>
  <c r="D26" i="17" l="1"/>
  <c r="D23"/>
  <c r="C25" i="16"/>
  <c r="C29" s="1"/>
  <c r="H100" i="24" l="1"/>
  <c r="C42" i="17" s="1"/>
  <c r="F100" i="24"/>
  <c r="H99"/>
  <c r="C41" i="17" s="1"/>
  <c r="F99" i="24"/>
  <c r="H98"/>
  <c r="C40" i="17" s="1"/>
  <c r="F98" i="24"/>
  <c r="H97"/>
  <c r="C39" i="17" s="1"/>
  <c r="F97" i="24"/>
  <c r="H96"/>
  <c r="C38" i="17" s="1"/>
  <c r="F96" i="24"/>
  <c r="H95"/>
  <c r="C37" i="17" s="1"/>
  <c r="F95" i="24"/>
  <c r="H94"/>
  <c r="C36" i="17" s="1"/>
  <c r="F94" i="24"/>
  <c r="H87"/>
  <c r="C29" i="17" s="1"/>
  <c r="F87" i="24"/>
  <c r="H86"/>
  <c r="F86"/>
  <c r="H85"/>
  <c r="C27" i="17" s="1"/>
  <c r="F85" i="24"/>
  <c r="H84"/>
  <c r="F84"/>
  <c r="H83"/>
  <c r="C25" i="17" s="1"/>
  <c r="F83" i="24"/>
  <c r="H82"/>
  <c r="F82"/>
  <c r="H81"/>
  <c r="C23" i="17" s="1"/>
  <c r="F81" i="24"/>
  <c r="H80"/>
  <c r="C22" i="17" s="1"/>
  <c r="F80" i="24"/>
  <c r="H79"/>
  <c r="C21" i="17" s="1"/>
  <c r="F79" i="24"/>
  <c r="H78"/>
  <c r="F78"/>
  <c r="H66"/>
  <c r="H67"/>
  <c r="H68"/>
  <c r="H69"/>
  <c r="H70"/>
  <c r="H71"/>
  <c r="H65"/>
  <c r="F66"/>
  <c r="F67"/>
  <c r="F68"/>
  <c r="F69"/>
  <c r="F70"/>
  <c r="F71"/>
  <c r="F65"/>
  <c r="H58"/>
  <c r="F58"/>
  <c r="H57"/>
  <c r="F57"/>
  <c r="H56"/>
  <c r="F56"/>
  <c r="H55"/>
  <c r="F55"/>
  <c r="H54"/>
  <c r="F54"/>
  <c r="H53"/>
  <c r="F53"/>
  <c r="H52"/>
  <c r="F52"/>
  <c r="H51"/>
  <c r="F51"/>
  <c r="H50"/>
  <c r="F50"/>
  <c r="H49"/>
  <c r="F49"/>
  <c r="C30" i="17" l="1"/>
  <c r="C43"/>
  <c r="D34"/>
  <c r="E26"/>
  <c r="G26" s="1"/>
  <c r="F23"/>
  <c r="D24" i="16"/>
  <c r="F24" s="1"/>
  <c r="D23"/>
  <c r="F23" s="1"/>
  <c r="D22"/>
  <c r="F22" s="1"/>
  <c r="D21"/>
  <c r="F21" s="1"/>
  <c r="D19"/>
  <c r="F19" s="1"/>
  <c r="D20"/>
  <c r="F20" s="1"/>
  <c r="D18"/>
  <c r="D16"/>
  <c r="E13" i="24"/>
  <c r="E39"/>
  <c r="G38"/>
  <c r="F38"/>
  <c r="H38" s="1"/>
  <c r="G37"/>
  <c r="F37"/>
  <c r="H37" s="1"/>
  <c r="G36"/>
  <c r="F36"/>
  <c r="H36" s="1"/>
  <c r="G35"/>
  <c r="F35"/>
  <c r="H35" s="1"/>
  <c r="G34"/>
  <c r="F34"/>
  <c r="H34" s="1"/>
  <c r="G33"/>
  <c r="F33"/>
  <c r="H33" s="1"/>
  <c r="G32"/>
  <c r="F32"/>
  <c r="H32" s="1"/>
  <c r="G31"/>
  <c r="F31"/>
  <c r="H31" s="1"/>
  <c r="G30"/>
  <c r="F30"/>
  <c r="H30" s="1"/>
  <c r="G29"/>
  <c r="F29"/>
  <c r="H29" s="1"/>
  <c r="G28"/>
  <c r="F28"/>
  <c r="H28" s="1"/>
  <c r="G27"/>
  <c r="F27"/>
  <c r="H27" s="1"/>
  <c r="G26"/>
  <c r="F26"/>
  <c r="H26" s="1"/>
  <c r="G25"/>
  <c r="F25"/>
  <c r="H25" s="1"/>
  <c r="G24"/>
  <c r="F24"/>
  <c r="H24" s="1"/>
  <c r="G23"/>
  <c r="F23"/>
  <c r="H23" s="1"/>
  <c r="E17"/>
  <c r="G16"/>
  <c r="F16"/>
  <c r="H16" s="1"/>
  <c r="G15"/>
  <c r="F15"/>
  <c r="H15" s="1"/>
  <c r="A7"/>
  <c r="A6"/>
  <c r="A5"/>
  <c r="F28" i="16"/>
  <c r="E28"/>
  <c r="G28" s="1"/>
  <c r="F25"/>
  <c r="E25"/>
  <c r="G25" s="1"/>
  <c r="A9" i="23"/>
  <c r="A9" i="22"/>
  <c r="A9" i="21"/>
  <c r="A9" i="20"/>
  <c r="A9" i="19"/>
  <c r="A9" i="18"/>
  <c r="A9" i="17"/>
  <c r="C45" l="1"/>
  <c r="F18" i="16"/>
  <c r="F29" s="1"/>
  <c r="D29"/>
  <c r="E15" i="25" s="1"/>
  <c r="G17" i="24"/>
  <c r="E23" i="17"/>
  <c r="G23" s="1"/>
  <c r="H17" i="24"/>
  <c r="F17"/>
  <c r="F26" i="17"/>
  <c r="G39" i="24"/>
  <c r="E24" i="16"/>
  <c r="G24" s="1"/>
  <c r="E23"/>
  <c r="G23" s="1"/>
  <c r="F39" i="24"/>
  <c r="H39" s="1"/>
  <c r="E21" i="16"/>
  <c r="G21" s="1"/>
  <c r="E20"/>
  <c r="G20" s="1"/>
  <c r="E18"/>
  <c r="E22"/>
  <c r="G22" s="1"/>
  <c r="E19"/>
  <c r="G19" s="1"/>
  <c r="E29" l="1"/>
  <c r="F15" i="25" s="1"/>
  <c r="C15"/>
  <c r="G18" i="16"/>
  <c r="G29" s="1"/>
  <c r="D15" i="25" l="1"/>
  <c r="A7" i="23"/>
  <c r="A6"/>
  <c r="D13" s="1"/>
  <c r="A7" i="22"/>
  <c r="A6"/>
  <c r="D13" s="1"/>
  <c r="A7" i="21"/>
  <c r="A6"/>
  <c r="D13" s="1"/>
  <c r="A7" i="20"/>
  <c r="A6"/>
  <c r="D13" s="1"/>
  <c r="A7" i="19"/>
  <c r="A6"/>
  <c r="D13" s="1"/>
  <c r="A7" i="18"/>
  <c r="A6"/>
  <c r="D13" s="1"/>
  <c r="A7" i="17"/>
  <c r="A6"/>
  <c r="D18" s="1"/>
  <c r="A7" i="16"/>
  <c r="A6"/>
  <c r="A5" i="23"/>
  <c r="A5" i="22"/>
  <c r="A5" i="21"/>
  <c r="A5" i="20"/>
  <c r="A5" i="19"/>
  <c r="A5" i="18"/>
  <c r="A5" i="17"/>
  <c r="A5" i="16"/>
  <c r="D148" i="15"/>
  <c r="D126"/>
  <c r="D11"/>
  <c r="E151"/>
  <c r="F323" i="3" s="1"/>
  <c r="D151" i="15"/>
  <c r="C151"/>
  <c r="G150"/>
  <c r="G151" s="1"/>
  <c r="F150"/>
  <c r="F151" s="1"/>
  <c r="C144"/>
  <c r="D323" i="3" l="1"/>
  <c r="D324" s="1"/>
  <c r="F324"/>
  <c r="H39" i="28" s="1"/>
  <c r="G39" s="1"/>
  <c r="F133" i="15"/>
  <c r="F134"/>
  <c r="F137"/>
  <c r="F140"/>
  <c r="E141"/>
  <c r="F142"/>
  <c r="F143"/>
  <c r="E137"/>
  <c r="E143"/>
  <c r="E142"/>
  <c r="F141"/>
  <c r="E140"/>
  <c r="E134"/>
  <c r="E133"/>
  <c r="G134" l="1"/>
  <c r="G140"/>
  <c r="G142"/>
  <c r="G143"/>
  <c r="G137"/>
  <c r="G141"/>
  <c r="G133"/>
  <c r="A7" l="1"/>
  <c r="A6"/>
  <c r="A5"/>
  <c r="D4503" i="2" l="1"/>
  <c r="D4516"/>
  <c r="D4541"/>
  <c r="D4518"/>
  <c r="D4513"/>
  <c r="D4505"/>
  <c r="D4500"/>
  <c r="D4481"/>
  <c r="D4472"/>
  <c r="D4466"/>
  <c r="D4457"/>
  <c r="D4446"/>
  <c r="D4377"/>
  <c r="D4362"/>
  <c r="D4350"/>
  <c r="D4485"/>
  <c r="G4460"/>
  <c r="F4460"/>
  <c r="H4460" s="1"/>
  <c r="G4367"/>
  <c r="G4368"/>
  <c r="F4367"/>
  <c r="H4367" s="1"/>
  <c r="F4368"/>
  <c r="H4368" s="1"/>
  <c r="D4334" l="1"/>
  <c r="D4327"/>
  <c r="D4185"/>
  <c r="G4336"/>
  <c r="G4337" s="1"/>
  <c r="G4339" s="1"/>
  <c r="F4336"/>
  <c r="F4337" s="1"/>
  <c r="E4337"/>
  <c r="D4337"/>
  <c r="D4339" s="1"/>
  <c r="D4330"/>
  <c r="D4332" s="1"/>
  <c r="D4183"/>
  <c r="D4171"/>
  <c r="D4173"/>
  <c r="D4167"/>
  <c r="D4152"/>
  <c r="D4114"/>
  <c r="D3969"/>
  <c r="D3977"/>
  <c r="D3806"/>
  <c r="D3786"/>
  <c r="D3754"/>
  <c r="D3660"/>
  <c r="D3644"/>
  <c r="D3630"/>
  <c r="D3621"/>
  <c r="D3616"/>
  <c r="D3607"/>
  <c r="D3619"/>
  <c r="F4339" l="1"/>
  <c r="F261" i="3"/>
  <c r="E4339" i="2"/>
  <c r="E261" i="3"/>
  <c r="H4336" i="2"/>
  <c r="H4337" s="1"/>
  <c r="H4339" s="1"/>
  <c r="D3590"/>
  <c r="D3581"/>
  <c r="D3557"/>
  <c r="D3532"/>
  <c r="D3517"/>
  <c r="D3501"/>
  <c r="D3346"/>
  <c r="D3112"/>
  <c r="D3002"/>
  <c r="D2964"/>
  <c r="D2918"/>
  <c r="D2828"/>
  <c r="D2795"/>
  <c r="D2784"/>
  <c r="D2764"/>
  <c r="D2756"/>
  <c r="D2741"/>
  <c r="D2731"/>
  <c r="D2723"/>
  <c r="D2551"/>
  <c r="D2542"/>
  <c r="D2535"/>
  <c r="D2492"/>
  <c r="D2457"/>
  <c r="D2446"/>
  <c r="D2440"/>
  <c r="D2431"/>
  <c r="D2424"/>
  <c r="D2382"/>
  <c r="D2366"/>
  <c r="D2350"/>
  <c r="D2327"/>
  <c r="D2316"/>
  <c r="G3595"/>
  <c r="G3596"/>
  <c r="F3595"/>
  <c r="H3595" s="1"/>
  <c r="F3596"/>
  <c r="H3596" s="1"/>
  <c r="G2921"/>
  <c r="G2922"/>
  <c r="F2921"/>
  <c r="H2921" s="1"/>
  <c r="F2733"/>
  <c r="F2734"/>
  <c r="F2735"/>
  <c r="F2736"/>
  <c r="F2737"/>
  <c r="F2738"/>
  <c r="G2726"/>
  <c r="F2726"/>
  <c r="H2726" s="1"/>
  <c r="D2729"/>
  <c r="C261" i="3" l="1"/>
  <c r="C262" s="1"/>
  <c r="E262"/>
  <c r="F262"/>
  <c r="D261"/>
  <c r="D262" s="1"/>
  <c r="G901" i="2"/>
  <c r="G902"/>
  <c r="G2460"/>
  <c r="G2461"/>
  <c r="G2462"/>
  <c r="G2463"/>
  <c r="G2464"/>
  <c r="G2465"/>
  <c r="G2466"/>
  <c r="G2467"/>
  <c r="G2468"/>
  <c r="G2469"/>
  <c r="G2470"/>
  <c r="G2471"/>
  <c r="G2472"/>
  <c r="G2473"/>
  <c r="G2474"/>
  <c r="G2476"/>
  <c r="G2477"/>
  <c r="G2478"/>
  <c r="G2479"/>
  <c r="G2480"/>
  <c r="G2481"/>
  <c r="G2482"/>
  <c r="G2483"/>
  <c r="G2484"/>
  <c r="G2485"/>
  <c r="G2486"/>
  <c r="G2487"/>
  <c r="G2488"/>
  <c r="G2489"/>
  <c r="F2460"/>
  <c r="H2460" s="1"/>
  <c r="F2461"/>
  <c r="H2461" s="1"/>
  <c r="F2462"/>
  <c r="H2462" s="1"/>
  <c r="F2463"/>
  <c r="H2463" s="1"/>
  <c r="F2464"/>
  <c r="H2464" s="1"/>
  <c r="F2465"/>
  <c r="H2465" s="1"/>
  <c r="F2466"/>
  <c r="H2466" s="1"/>
  <c r="F2467"/>
  <c r="H2467" s="1"/>
  <c r="F2468"/>
  <c r="H2468" s="1"/>
  <c r="F2469"/>
  <c r="H2469" s="1"/>
  <c r="F2470"/>
  <c r="H2470" s="1"/>
  <c r="F2471"/>
  <c r="H2471" s="1"/>
  <c r="F2472"/>
  <c r="H2472" s="1"/>
  <c r="F2473"/>
  <c r="H2473" s="1"/>
  <c r="F2474"/>
  <c r="H2474" s="1"/>
  <c r="F2476"/>
  <c r="H2476" s="1"/>
  <c r="F2477"/>
  <c r="H2477" s="1"/>
  <c r="F2478"/>
  <c r="H2478" s="1"/>
  <c r="F2479"/>
  <c r="H2479" s="1"/>
  <c r="F2480"/>
  <c r="H2480" s="1"/>
  <c r="F2481"/>
  <c r="H2481" s="1"/>
  <c r="F2482"/>
  <c r="H2482" s="1"/>
  <c r="F2483"/>
  <c r="H2483" s="1"/>
  <c r="F2484"/>
  <c r="H2484" s="1"/>
  <c r="F2485"/>
  <c r="H2485" s="1"/>
  <c r="F2486"/>
  <c r="H2486" s="1"/>
  <c r="F2487"/>
  <c r="H2487" s="1"/>
  <c r="F2488"/>
  <c r="H2488" s="1"/>
  <c r="F2489"/>
  <c r="H2489" s="1"/>
  <c r="D2449"/>
  <c r="D2438"/>
  <c r="D2429"/>
  <c r="G2427"/>
  <c r="F2427"/>
  <c r="H2427" s="1"/>
  <c r="F2360"/>
  <c r="H2360" s="1"/>
  <c r="G2360"/>
  <c r="D2323"/>
  <c r="D2325" s="1"/>
  <c r="D2225" l="1"/>
  <c r="D2220"/>
  <c r="E2215"/>
  <c r="D2215"/>
  <c r="D2227"/>
  <c r="D2222"/>
  <c r="D2217"/>
  <c r="D2202"/>
  <c r="D2194"/>
  <c r="D2187"/>
  <c r="D2171"/>
  <c r="D2162"/>
  <c r="D2198"/>
  <c r="E2192"/>
  <c r="D2192"/>
  <c r="D2180"/>
  <c r="E114" i="3"/>
  <c r="C114" s="1"/>
  <c r="G2164" i="2"/>
  <c r="G2167" s="1"/>
  <c r="F2164"/>
  <c r="D2200" l="1"/>
  <c r="H2164"/>
  <c r="H2167" s="1"/>
  <c r="F2167"/>
  <c r="F114" i="3" s="1"/>
  <c r="D114" s="1"/>
  <c r="E2160" i="2"/>
  <c r="D2160"/>
  <c r="D2169" s="1"/>
  <c r="G2143"/>
  <c r="G2144"/>
  <c r="G2146"/>
  <c r="G2147"/>
  <c r="G2148"/>
  <c r="G2149"/>
  <c r="G2150"/>
  <c r="G2151"/>
  <c r="G2152"/>
  <c r="G2153"/>
  <c r="G2154"/>
  <c r="G2155"/>
  <c r="G2156"/>
  <c r="G2159"/>
  <c r="F2143"/>
  <c r="H2143" s="1"/>
  <c r="F2144"/>
  <c r="H2144" s="1"/>
  <c r="F2146"/>
  <c r="H2146" s="1"/>
  <c r="F2147"/>
  <c r="H2147" s="1"/>
  <c r="F2148"/>
  <c r="H2148" s="1"/>
  <c r="F2149"/>
  <c r="H2149" s="1"/>
  <c r="F2150"/>
  <c r="H2150" s="1"/>
  <c r="F2151"/>
  <c r="H2151" s="1"/>
  <c r="F2152"/>
  <c r="H2152" s="1"/>
  <c r="F2153"/>
  <c r="H2153" s="1"/>
  <c r="F2154"/>
  <c r="H2154" s="1"/>
  <c r="F2155"/>
  <c r="H2155" s="1"/>
  <c r="F2156"/>
  <c r="H2156" s="1"/>
  <c r="F2159"/>
  <c r="H2159" s="1"/>
  <c r="G2130"/>
  <c r="F2130"/>
  <c r="H2130" s="1"/>
  <c r="D2128"/>
  <c r="E2169" l="1"/>
  <c r="E113" i="3"/>
  <c r="G2160" i="2"/>
  <c r="G2169" s="1"/>
  <c r="F2160"/>
  <c r="H2160"/>
  <c r="H2169" s="1"/>
  <c r="D1907"/>
  <c r="D1902"/>
  <c r="D1897"/>
  <c r="D1891"/>
  <c r="D1864"/>
  <c r="D1861"/>
  <c r="E1645"/>
  <c r="D1645"/>
  <c r="D1633"/>
  <c r="D1682"/>
  <c r="D1591"/>
  <c r="D1626"/>
  <c r="D1593"/>
  <c r="D1588"/>
  <c r="D1629"/>
  <c r="D1586"/>
  <c r="D1904"/>
  <c r="D1899"/>
  <c r="D1893"/>
  <c r="D1887"/>
  <c r="D1880"/>
  <c r="D1871"/>
  <c r="D1851"/>
  <c r="D1844"/>
  <c r="D1833"/>
  <c r="D1827"/>
  <c r="D1654"/>
  <c r="D1647"/>
  <c r="D1617"/>
  <c r="D1534"/>
  <c r="D1514"/>
  <c r="D1495"/>
  <c r="D1489"/>
  <c r="D1482"/>
  <c r="D1477"/>
  <c r="C113" i="3" l="1"/>
  <c r="C115" s="1"/>
  <c r="E115"/>
  <c r="F113"/>
  <c r="D113" s="1"/>
  <c r="D115" s="1"/>
  <c r="F2169" i="2"/>
  <c r="D1396"/>
  <c r="D1406"/>
  <c r="D1421"/>
  <c r="D1429"/>
  <c r="D1455"/>
  <c r="D1464"/>
  <c r="D1458"/>
  <c r="D1472"/>
  <c r="D1460"/>
  <c r="D1414"/>
  <c r="D1346"/>
  <c r="D1306"/>
  <c r="D1285"/>
  <c r="D1275"/>
  <c r="D1200"/>
  <c r="D1163"/>
  <c r="E1161"/>
  <c r="E41" i="3" s="1"/>
  <c r="D1161" i="2"/>
  <c r="G1160"/>
  <c r="F1160"/>
  <c r="H1160" s="1"/>
  <c r="G1159"/>
  <c r="F1159"/>
  <c r="H1159" s="1"/>
  <c r="G1158"/>
  <c r="F1158"/>
  <c r="H1158" s="1"/>
  <c r="D1156"/>
  <c r="D1141"/>
  <c r="D1118"/>
  <c r="D1101"/>
  <c r="D1080"/>
  <c r="D1026"/>
  <c r="D911"/>
  <c r="D861"/>
  <c r="D851"/>
  <c r="D836"/>
  <c r="D722"/>
  <c r="D707"/>
  <c r="D680"/>
  <c r="D583"/>
  <c r="D566"/>
  <c r="D81"/>
  <c r="D22"/>
  <c r="F115" i="3" l="1"/>
  <c r="G1161" i="2"/>
  <c r="H1161"/>
  <c r="F1161"/>
  <c r="F41" i="3" s="1"/>
  <c r="D1024" i="2"/>
  <c r="D18"/>
  <c r="D857"/>
  <c r="D849"/>
  <c r="E720"/>
  <c r="D581"/>
  <c r="F348"/>
  <c r="H348" s="1"/>
  <c r="G348"/>
  <c r="F886"/>
  <c r="H886" s="1"/>
  <c r="G886"/>
  <c r="F907"/>
  <c r="H907" s="1"/>
  <c r="G907"/>
  <c r="F906"/>
  <c r="H906" s="1"/>
  <c r="G906"/>
  <c r="F905"/>
  <c r="H905" s="1"/>
  <c r="G905"/>
  <c r="D909"/>
  <c r="E13"/>
  <c r="E2301" s="1"/>
  <c r="E564"/>
  <c r="D33" i="18" s="1"/>
  <c r="D564" i="2"/>
  <c r="G563"/>
  <c r="F563"/>
  <c r="H563" s="1"/>
  <c r="G562"/>
  <c r="F562"/>
  <c r="H562" s="1"/>
  <c r="G561"/>
  <c r="F561"/>
  <c r="H561" s="1"/>
  <c r="G560"/>
  <c r="F560"/>
  <c r="H560" s="1"/>
  <c r="G559"/>
  <c r="F559"/>
  <c r="H559" s="1"/>
  <c r="G558"/>
  <c r="F558"/>
  <c r="H558" s="1"/>
  <c r="G557"/>
  <c r="F557"/>
  <c r="H557" s="1"/>
  <c r="G556"/>
  <c r="F556"/>
  <c r="H556" s="1"/>
  <c r="G555"/>
  <c r="F555"/>
  <c r="H555" s="1"/>
  <c r="G554"/>
  <c r="F554"/>
  <c r="H554" s="1"/>
  <c r="G552"/>
  <c r="F552"/>
  <c r="H552" s="1"/>
  <c r="G551"/>
  <c r="F551"/>
  <c r="H551" s="1"/>
  <c r="G550"/>
  <c r="F550"/>
  <c r="H550" s="1"/>
  <c r="G549"/>
  <c r="F549"/>
  <c r="H549" s="1"/>
  <c r="G548"/>
  <c r="F548"/>
  <c r="H548" s="1"/>
  <c r="G547"/>
  <c r="F547"/>
  <c r="H547" s="1"/>
  <c r="G546"/>
  <c r="F546"/>
  <c r="H546" s="1"/>
  <c r="G545"/>
  <c r="F545"/>
  <c r="H545" s="1"/>
  <c r="G544"/>
  <c r="F544"/>
  <c r="H544" s="1"/>
  <c r="G543"/>
  <c r="F543"/>
  <c r="H543" s="1"/>
  <c r="G542"/>
  <c r="F542"/>
  <c r="H542" s="1"/>
  <c r="G541"/>
  <c r="F541"/>
  <c r="H541" s="1"/>
  <c r="G540"/>
  <c r="F540"/>
  <c r="H540" s="1"/>
  <c r="G539"/>
  <c r="F539"/>
  <c r="H539" s="1"/>
  <c r="G538"/>
  <c r="F538"/>
  <c r="H538" s="1"/>
  <c r="G537"/>
  <c r="F537"/>
  <c r="H537" s="1"/>
  <c r="G536"/>
  <c r="F536"/>
  <c r="H536" s="1"/>
  <c r="G535"/>
  <c r="F535"/>
  <c r="H535" s="1"/>
  <c r="G534"/>
  <c r="F534"/>
  <c r="H534" s="1"/>
  <c r="G533"/>
  <c r="F533"/>
  <c r="H533" s="1"/>
  <c r="G532"/>
  <c r="F532"/>
  <c r="H532" s="1"/>
  <c r="G531"/>
  <c r="F531"/>
  <c r="H531" s="1"/>
  <c r="G530"/>
  <c r="F530"/>
  <c r="H530" s="1"/>
  <c r="G529"/>
  <c r="F529"/>
  <c r="H529" s="1"/>
  <c r="G528"/>
  <c r="F528"/>
  <c r="H528" s="1"/>
  <c r="G527"/>
  <c r="F527"/>
  <c r="H527" s="1"/>
  <c r="G526"/>
  <c r="F526"/>
  <c r="H526" s="1"/>
  <c r="G525"/>
  <c r="F525"/>
  <c r="H525" s="1"/>
  <c r="G524"/>
  <c r="F524"/>
  <c r="H524" s="1"/>
  <c r="G523"/>
  <c r="F523"/>
  <c r="H523" s="1"/>
  <c r="G522"/>
  <c r="F522"/>
  <c r="H522" s="1"/>
  <c r="G521"/>
  <c r="F521"/>
  <c r="H521" s="1"/>
  <c r="G520"/>
  <c r="F520"/>
  <c r="H520" s="1"/>
  <c r="G519"/>
  <c r="F519"/>
  <c r="H519" s="1"/>
  <c r="G518"/>
  <c r="F518"/>
  <c r="H518" s="1"/>
  <c r="G517"/>
  <c r="F517"/>
  <c r="H517" s="1"/>
  <c r="G516"/>
  <c r="F516"/>
  <c r="H516" s="1"/>
  <c r="G515"/>
  <c r="F515"/>
  <c r="H515" s="1"/>
  <c r="G514"/>
  <c r="F514"/>
  <c r="H514" s="1"/>
  <c r="G513"/>
  <c r="F513"/>
  <c r="H513" s="1"/>
  <c r="G512"/>
  <c r="F512"/>
  <c r="H512" s="1"/>
  <c r="G511"/>
  <c r="F511"/>
  <c r="H511" s="1"/>
  <c r="G510"/>
  <c r="F510"/>
  <c r="H510" s="1"/>
  <c r="G509"/>
  <c r="F509"/>
  <c r="H509" s="1"/>
  <c r="G508"/>
  <c r="F508"/>
  <c r="H508" s="1"/>
  <c r="G507"/>
  <c r="F507"/>
  <c r="H507" s="1"/>
  <c r="G506"/>
  <c r="F506"/>
  <c r="H506" s="1"/>
  <c r="G505"/>
  <c r="F505"/>
  <c r="H505" s="1"/>
  <c r="G504"/>
  <c r="F504"/>
  <c r="H504" s="1"/>
  <c r="G503"/>
  <c r="F503"/>
  <c r="H503" s="1"/>
  <c r="G502"/>
  <c r="F502"/>
  <c r="H502" s="1"/>
  <c r="G501"/>
  <c r="F501"/>
  <c r="H501" s="1"/>
  <c r="G500"/>
  <c r="F500"/>
  <c r="H500" s="1"/>
  <c r="G499"/>
  <c r="F499"/>
  <c r="H499" s="1"/>
  <c r="G498"/>
  <c r="F498"/>
  <c r="H498" s="1"/>
  <c r="G497"/>
  <c r="F497"/>
  <c r="H497" s="1"/>
  <c r="G496"/>
  <c r="F496"/>
  <c r="H496" s="1"/>
  <c r="G495"/>
  <c r="F495"/>
  <c r="H495" s="1"/>
  <c r="G494"/>
  <c r="F494"/>
  <c r="H494" s="1"/>
  <c r="G493"/>
  <c r="F493"/>
  <c r="H493" s="1"/>
  <c r="G492"/>
  <c r="F492"/>
  <c r="H492" s="1"/>
  <c r="G491"/>
  <c r="F491"/>
  <c r="H491" s="1"/>
  <c r="G490"/>
  <c r="F490"/>
  <c r="H490" s="1"/>
  <c r="G489"/>
  <c r="F489"/>
  <c r="H489" s="1"/>
  <c r="G488"/>
  <c r="F488"/>
  <c r="H488" s="1"/>
  <c r="G487"/>
  <c r="F487"/>
  <c r="H487" s="1"/>
  <c r="G486"/>
  <c r="F486"/>
  <c r="H486" s="1"/>
  <c r="G485"/>
  <c r="F485"/>
  <c r="H485" s="1"/>
  <c r="G484"/>
  <c r="F484"/>
  <c r="H484" s="1"/>
  <c r="G483"/>
  <c r="F483"/>
  <c r="H483" s="1"/>
  <c r="G482"/>
  <c r="F482"/>
  <c r="H482" s="1"/>
  <c r="G481"/>
  <c r="F481"/>
  <c r="H481" s="1"/>
  <c r="G480"/>
  <c r="F480"/>
  <c r="H480" s="1"/>
  <c r="G479"/>
  <c r="F479"/>
  <c r="H479" s="1"/>
  <c r="G478"/>
  <c r="F478"/>
  <c r="H478" s="1"/>
  <c r="G477"/>
  <c r="F477"/>
  <c r="H477" s="1"/>
  <c r="G476"/>
  <c r="F476"/>
  <c r="H476" s="1"/>
  <c r="G475"/>
  <c r="F475"/>
  <c r="H475" s="1"/>
  <c r="G474"/>
  <c r="F474"/>
  <c r="H474" s="1"/>
  <c r="G473"/>
  <c r="F473"/>
  <c r="H473" s="1"/>
  <c r="G472"/>
  <c r="F472"/>
  <c r="H472" s="1"/>
  <c r="G471"/>
  <c r="F471"/>
  <c r="H471" s="1"/>
  <c r="G470"/>
  <c r="F470"/>
  <c r="H470" s="1"/>
  <c r="G469"/>
  <c r="F469"/>
  <c r="H469" s="1"/>
  <c r="G468"/>
  <c r="F468"/>
  <c r="H468" s="1"/>
  <c r="G467"/>
  <c r="F467"/>
  <c r="H467" s="1"/>
  <c r="G466"/>
  <c r="F466"/>
  <c r="H466" s="1"/>
  <c r="G465"/>
  <c r="F465"/>
  <c r="H465" s="1"/>
  <c r="G464"/>
  <c r="F464"/>
  <c r="H464" s="1"/>
  <c r="G463"/>
  <c r="F463"/>
  <c r="H463" s="1"/>
  <c r="G462"/>
  <c r="F462"/>
  <c r="H462" s="1"/>
  <c r="G461"/>
  <c r="F461"/>
  <c r="G460"/>
  <c r="F460"/>
  <c r="H460" s="1"/>
  <c r="G459"/>
  <c r="F459"/>
  <c r="H459" s="1"/>
  <c r="G458"/>
  <c r="F458"/>
  <c r="H458" s="1"/>
  <c r="G457"/>
  <c r="F457"/>
  <c r="H457" s="1"/>
  <c r="G456"/>
  <c r="F456"/>
  <c r="H456" s="1"/>
  <c r="G455"/>
  <c r="F455"/>
  <c r="H455" s="1"/>
  <c r="G454"/>
  <c r="F454"/>
  <c r="H454" s="1"/>
  <c r="G453"/>
  <c r="F453"/>
  <c r="H453" s="1"/>
  <c r="G452"/>
  <c r="F452"/>
  <c r="H452" s="1"/>
  <c r="G451"/>
  <c r="F451"/>
  <c r="H451" s="1"/>
  <c r="G450"/>
  <c r="F450"/>
  <c r="H450" s="1"/>
  <c r="G449"/>
  <c r="F449"/>
  <c r="H449" s="1"/>
  <c r="G448"/>
  <c r="F448"/>
  <c r="H448" s="1"/>
  <c r="G447"/>
  <c r="F447"/>
  <c r="H447" s="1"/>
  <c r="G446"/>
  <c r="F446"/>
  <c r="H446" s="1"/>
  <c r="G445"/>
  <c r="F445"/>
  <c r="H445" s="1"/>
  <c r="G444"/>
  <c r="F444"/>
  <c r="H444" s="1"/>
  <c r="G443"/>
  <c r="F443"/>
  <c r="H443" s="1"/>
  <c r="G442"/>
  <c r="F442"/>
  <c r="H442" s="1"/>
  <c r="G441"/>
  <c r="F441"/>
  <c r="H441" s="1"/>
  <c r="G440"/>
  <c r="F440"/>
  <c r="H440" s="1"/>
  <c r="G439"/>
  <c r="F439"/>
  <c r="H439" s="1"/>
  <c r="G438"/>
  <c r="F438"/>
  <c r="H438" s="1"/>
  <c r="G437"/>
  <c r="F437"/>
  <c r="H437" s="1"/>
  <c r="G436"/>
  <c r="F436"/>
  <c r="H436" s="1"/>
  <c r="G435"/>
  <c r="F435"/>
  <c r="H435" s="1"/>
  <c r="G434"/>
  <c r="F434"/>
  <c r="H434" s="1"/>
  <c r="G433"/>
  <c r="F433"/>
  <c r="H433" s="1"/>
  <c r="G432"/>
  <c r="F432"/>
  <c r="H432" s="1"/>
  <c r="G431"/>
  <c r="F431"/>
  <c r="H431" s="1"/>
  <c r="G430"/>
  <c r="F430"/>
  <c r="H430" s="1"/>
  <c r="G429"/>
  <c r="F429"/>
  <c r="H429" s="1"/>
  <c r="G428"/>
  <c r="F428"/>
  <c r="H428" s="1"/>
  <c r="G427"/>
  <c r="F427"/>
  <c r="H427" s="1"/>
  <c r="G426"/>
  <c r="F426"/>
  <c r="H426" s="1"/>
  <c r="G425"/>
  <c r="F425"/>
  <c r="H425" s="1"/>
  <c r="G424"/>
  <c r="F424"/>
  <c r="H424" s="1"/>
  <c r="G423"/>
  <c r="F423"/>
  <c r="H423" s="1"/>
  <c r="G422"/>
  <c r="F422"/>
  <c r="H422" s="1"/>
  <c r="G421"/>
  <c r="F421"/>
  <c r="H421" s="1"/>
  <c r="G420"/>
  <c r="F420"/>
  <c r="H420" s="1"/>
  <c r="G419"/>
  <c r="F419"/>
  <c r="H419" s="1"/>
  <c r="G418"/>
  <c r="F418"/>
  <c r="H418" s="1"/>
  <c r="G417"/>
  <c r="F417"/>
  <c r="H417" s="1"/>
  <c r="G416"/>
  <c r="F416"/>
  <c r="H416" s="1"/>
  <c r="G415"/>
  <c r="F415"/>
  <c r="H415" s="1"/>
  <c r="G414"/>
  <c r="F414"/>
  <c r="H414" s="1"/>
  <c r="G413"/>
  <c r="F413"/>
  <c r="H413" s="1"/>
  <c r="G412"/>
  <c r="F412"/>
  <c r="H412" s="1"/>
  <c r="G411"/>
  <c r="F411"/>
  <c r="H411" s="1"/>
  <c r="G410"/>
  <c r="F410"/>
  <c r="H410" s="1"/>
  <c r="G409"/>
  <c r="F409"/>
  <c r="H409" s="1"/>
  <c r="G408"/>
  <c r="F408"/>
  <c r="H408" s="1"/>
  <c r="G407"/>
  <c r="F407"/>
  <c r="H407" s="1"/>
  <c r="G406"/>
  <c r="F406"/>
  <c r="H406" s="1"/>
  <c r="G405"/>
  <c r="F405"/>
  <c r="H405" s="1"/>
  <c r="G404"/>
  <c r="F404"/>
  <c r="H404" s="1"/>
  <c r="G403"/>
  <c r="F403"/>
  <c r="H403" s="1"/>
  <c r="G402"/>
  <c r="F402"/>
  <c r="H402" s="1"/>
  <c r="G401"/>
  <c r="F401"/>
  <c r="H401" s="1"/>
  <c r="G400"/>
  <c r="F400"/>
  <c r="H400" s="1"/>
  <c r="G399"/>
  <c r="F399"/>
  <c r="H399" s="1"/>
  <c r="G398"/>
  <c r="F398"/>
  <c r="H398" s="1"/>
  <c r="G397"/>
  <c r="F397"/>
  <c r="H397" s="1"/>
  <c r="G396"/>
  <c r="F396"/>
  <c r="H396" s="1"/>
  <c r="G395"/>
  <c r="F395"/>
  <c r="H395" s="1"/>
  <c r="G394"/>
  <c r="F394"/>
  <c r="H394" s="1"/>
  <c r="G393"/>
  <c r="F393"/>
  <c r="H393" s="1"/>
  <c r="G392"/>
  <c r="F392"/>
  <c r="H392" s="1"/>
  <c r="G391"/>
  <c r="F391"/>
  <c r="H391" s="1"/>
  <c r="G390"/>
  <c r="F390"/>
  <c r="H390" s="1"/>
  <c r="G389"/>
  <c r="F389"/>
  <c r="H389" s="1"/>
  <c r="G388"/>
  <c r="F388"/>
  <c r="H388" s="1"/>
  <c r="G387"/>
  <c r="F387"/>
  <c r="H387" s="1"/>
  <c r="G386"/>
  <c r="F386"/>
  <c r="H386" s="1"/>
  <c r="G385"/>
  <c r="F385"/>
  <c r="H385" s="1"/>
  <c r="G384"/>
  <c r="F384"/>
  <c r="H384" s="1"/>
  <c r="G383"/>
  <c r="F383"/>
  <c r="H383" s="1"/>
  <c r="G382"/>
  <c r="F382"/>
  <c r="H382" s="1"/>
  <c r="G381"/>
  <c r="F381"/>
  <c r="H381" s="1"/>
  <c r="G380"/>
  <c r="F380"/>
  <c r="H380" s="1"/>
  <c r="G379"/>
  <c r="F379"/>
  <c r="H379" s="1"/>
  <c r="G378"/>
  <c r="F378"/>
  <c r="H378" s="1"/>
  <c r="G377"/>
  <c r="F377"/>
  <c r="H377" s="1"/>
  <c r="G376"/>
  <c r="F376"/>
  <c r="H376" s="1"/>
  <c r="G375"/>
  <c r="F375"/>
  <c r="H375" s="1"/>
  <c r="G374"/>
  <c r="F374"/>
  <c r="H374" s="1"/>
  <c r="G373"/>
  <c r="F373"/>
  <c r="H373" s="1"/>
  <c r="G372"/>
  <c r="F372"/>
  <c r="H372" s="1"/>
  <c r="G371"/>
  <c r="F371"/>
  <c r="H371" s="1"/>
  <c r="G370"/>
  <c r="F370"/>
  <c r="H370" s="1"/>
  <c r="G369"/>
  <c r="F369"/>
  <c r="H369" s="1"/>
  <c r="G368"/>
  <c r="F368"/>
  <c r="H368" s="1"/>
  <c r="G367"/>
  <c r="F367"/>
  <c r="H367" s="1"/>
  <c r="G366"/>
  <c r="F366"/>
  <c r="H366" s="1"/>
  <c r="G365"/>
  <c r="F365"/>
  <c r="H365" s="1"/>
  <c r="G364"/>
  <c r="F364"/>
  <c r="H364" s="1"/>
  <c r="G363"/>
  <c r="F363"/>
  <c r="H363" s="1"/>
  <c r="G362"/>
  <c r="F362"/>
  <c r="H362" s="1"/>
  <c r="G361"/>
  <c r="F361"/>
  <c r="H361" s="1"/>
  <c r="G360"/>
  <c r="F360"/>
  <c r="H360" s="1"/>
  <c r="G359"/>
  <c r="F359"/>
  <c r="H359" s="1"/>
  <c r="G358"/>
  <c r="F358"/>
  <c r="H358" s="1"/>
  <c r="G357"/>
  <c r="F357"/>
  <c r="H357" s="1"/>
  <c r="G356"/>
  <c r="F356"/>
  <c r="H356" s="1"/>
  <c r="G355"/>
  <c r="F355"/>
  <c r="H355" s="1"/>
  <c r="G354"/>
  <c r="F354"/>
  <c r="H354" s="1"/>
  <c r="G353"/>
  <c r="F353"/>
  <c r="H353" s="1"/>
  <c r="G352"/>
  <c r="F352"/>
  <c r="H352" s="1"/>
  <c r="G351"/>
  <c r="F351"/>
  <c r="H351" s="1"/>
  <c r="G350"/>
  <c r="F350"/>
  <c r="H350" s="1"/>
  <c r="G349"/>
  <c r="F349"/>
  <c r="H349" s="1"/>
  <c r="G323"/>
  <c r="F323"/>
  <c r="H323" s="1"/>
  <c r="G322"/>
  <c r="F322"/>
  <c r="H322" s="1"/>
  <c r="G321"/>
  <c r="F321"/>
  <c r="H321" s="1"/>
  <c r="G320"/>
  <c r="F320"/>
  <c r="H320" s="1"/>
  <c r="G319"/>
  <c r="F319"/>
  <c r="H319" s="1"/>
  <c r="G318"/>
  <c r="F318"/>
  <c r="H318" s="1"/>
  <c r="G317"/>
  <c r="F317"/>
  <c r="H317" s="1"/>
  <c r="G316"/>
  <c r="F316"/>
  <c r="H316" s="1"/>
  <c r="G315"/>
  <c r="F315"/>
  <c r="H315" s="1"/>
  <c r="G314"/>
  <c r="F314"/>
  <c r="H314" s="1"/>
  <c r="G313"/>
  <c r="F313"/>
  <c r="H313" s="1"/>
  <c r="G312"/>
  <c r="F312"/>
  <c r="H312" s="1"/>
  <c r="G311"/>
  <c r="F311"/>
  <c r="H311" s="1"/>
  <c r="G310"/>
  <c r="F310"/>
  <c r="H310" s="1"/>
  <c r="G309"/>
  <c r="F309"/>
  <c r="H309" s="1"/>
  <c r="G308"/>
  <c r="F308"/>
  <c r="H308" s="1"/>
  <c r="G307"/>
  <c r="F307"/>
  <c r="H307" s="1"/>
  <c r="G306"/>
  <c r="F306"/>
  <c r="H306" s="1"/>
  <c r="G305"/>
  <c r="F305"/>
  <c r="H305" s="1"/>
  <c r="G304"/>
  <c r="F304"/>
  <c r="H304" s="1"/>
  <c r="G303"/>
  <c r="F303"/>
  <c r="H303" s="1"/>
  <c r="G302"/>
  <c r="F302"/>
  <c r="H302" s="1"/>
  <c r="G301"/>
  <c r="F301"/>
  <c r="H301" s="1"/>
  <c r="G300"/>
  <c r="F300"/>
  <c r="H300" s="1"/>
  <c r="G299"/>
  <c r="F299"/>
  <c r="H299" s="1"/>
  <c r="G298"/>
  <c r="F298"/>
  <c r="H298" s="1"/>
  <c r="G297"/>
  <c r="F297"/>
  <c r="H297" s="1"/>
  <c r="G296"/>
  <c r="F296"/>
  <c r="H296" s="1"/>
  <c r="G295"/>
  <c r="F295"/>
  <c r="H295" s="1"/>
  <c r="G294"/>
  <c r="F294"/>
  <c r="H294" s="1"/>
  <c r="G293"/>
  <c r="F293"/>
  <c r="H293" s="1"/>
  <c r="G292"/>
  <c r="F292"/>
  <c r="H292" s="1"/>
  <c r="G291"/>
  <c r="F291"/>
  <c r="H291" s="1"/>
  <c r="G290"/>
  <c r="F290"/>
  <c r="H290" s="1"/>
  <c r="G289"/>
  <c r="F289"/>
  <c r="H289" s="1"/>
  <c r="G288"/>
  <c r="F288"/>
  <c r="H288" s="1"/>
  <c r="G287"/>
  <c r="F287"/>
  <c r="H287" s="1"/>
  <c r="G286"/>
  <c r="F286"/>
  <c r="H286" s="1"/>
  <c r="G285"/>
  <c r="F285"/>
  <c r="H285" s="1"/>
  <c r="G284"/>
  <c r="F284"/>
  <c r="H284" s="1"/>
  <c r="G283"/>
  <c r="F283"/>
  <c r="H283" s="1"/>
  <c r="G282"/>
  <c r="F282"/>
  <c r="H282" s="1"/>
  <c r="G281"/>
  <c r="F281"/>
  <c r="H281" s="1"/>
  <c r="G280"/>
  <c r="F280"/>
  <c r="H280" s="1"/>
  <c r="G279"/>
  <c r="F279"/>
  <c r="H279" s="1"/>
  <c r="G278"/>
  <c r="F278"/>
  <c r="H278" s="1"/>
  <c r="G277"/>
  <c r="F277"/>
  <c r="H277" s="1"/>
  <c r="G276"/>
  <c r="F276"/>
  <c r="H276" s="1"/>
  <c r="G275"/>
  <c r="F275"/>
  <c r="H275" s="1"/>
  <c r="G274"/>
  <c r="F274"/>
  <c r="H274" s="1"/>
  <c r="G273"/>
  <c r="F273"/>
  <c r="H273" s="1"/>
  <c r="G272"/>
  <c r="F272"/>
  <c r="H272" s="1"/>
  <c r="G271"/>
  <c r="F271"/>
  <c r="H271" s="1"/>
  <c r="G270"/>
  <c r="F270"/>
  <c r="H270" s="1"/>
  <c r="G269"/>
  <c r="F269"/>
  <c r="H269" s="1"/>
  <c r="G268"/>
  <c r="F268"/>
  <c r="H268" s="1"/>
  <c r="G267"/>
  <c r="F267"/>
  <c r="H267" s="1"/>
  <c r="G266"/>
  <c r="F266"/>
  <c r="H266" s="1"/>
  <c r="G265"/>
  <c r="F265"/>
  <c r="H265" s="1"/>
  <c r="G264"/>
  <c r="F264"/>
  <c r="H264" s="1"/>
  <c r="G263"/>
  <c r="F263"/>
  <c r="H263" s="1"/>
  <c r="G262"/>
  <c r="F262"/>
  <c r="H262" s="1"/>
  <c r="G261"/>
  <c r="F261"/>
  <c r="H261" s="1"/>
  <c r="G260"/>
  <c r="F260"/>
  <c r="H260" s="1"/>
  <c r="G259"/>
  <c r="F259"/>
  <c r="H259" s="1"/>
  <c r="G258"/>
  <c r="F258"/>
  <c r="H258" s="1"/>
  <c r="G257"/>
  <c r="F257"/>
  <c r="H257" s="1"/>
  <c r="G256"/>
  <c r="F256"/>
  <c r="H256" s="1"/>
  <c r="G255"/>
  <c r="F255"/>
  <c r="H255" s="1"/>
  <c r="G254"/>
  <c r="F254"/>
  <c r="H254" s="1"/>
  <c r="G253"/>
  <c r="F253"/>
  <c r="H253" s="1"/>
  <c r="G252"/>
  <c r="F252"/>
  <c r="H252" s="1"/>
  <c r="G251"/>
  <c r="F251"/>
  <c r="H251" s="1"/>
  <c r="G250"/>
  <c r="F250"/>
  <c r="H250" s="1"/>
  <c r="G249"/>
  <c r="F249"/>
  <c r="H249" s="1"/>
  <c r="G248"/>
  <c r="F248"/>
  <c r="H248" s="1"/>
  <c r="G247"/>
  <c r="F247"/>
  <c r="H247" s="1"/>
  <c r="G246"/>
  <c r="F246"/>
  <c r="H246" s="1"/>
  <c r="G245"/>
  <c r="F245"/>
  <c r="H245" s="1"/>
  <c r="G244"/>
  <c r="F244"/>
  <c r="H244" s="1"/>
  <c r="G243"/>
  <c r="F243"/>
  <c r="H243" s="1"/>
  <c r="G242"/>
  <c r="F242"/>
  <c r="H242" s="1"/>
  <c r="G241"/>
  <c r="F241"/>
  <c r="H241" s="1"/>
  <c r="G240"/>
  <c r="F240"/>
  <c r="H240" s="1"/>
  <c r="G239"/>
  <c r="F239"/>
  <c r="H239" s="1"/>
  <c r="G238"/>
  <c r="F238"/>
  <c r="H238" s="1"/>
  <c r="G237"/>
  <c r="F237"/>
  <c r="H237" s="1"/>
  <c r="G236"/>
  <c r="F236"/>
  <c r="H236" s="1"/>
  <c r="G235"/>
  <c r="F235"/>
  <c r="H235" s="1"/>
  <c r="G234"/>
  <c r="F234"/>
  <c r="H234" s="1"/>
  <c r="G233"/>
  <c r="F233"/>
  <c r="H233" s="1"/>
  <c r="G232"/>
  <c r="F232"/>
  <c r="H232" s="1"/>
  <c r="G231"/>
  <c r="F231"/>
  <c r="H231" s="1"/>
  <c r="G230"/>
  <c r="F230"/>
  <c r="H230" s="1"/>
  <c r="G229"/>
  <c r="F229"/>
  <c r="H229" s="1"/>
  <c r="G228"/>
  <c r="F228"/>
  <c r="H228" s="1"/>
  <c r="G227"/>
  <c r="F227"/>
  <c r="H227" s="1"/>
  <c r="G226"/>
  <c r="F226"/>
  <c r="H226" s="1"/>
  <c r="G225"/>
  <c r="F225"/>
  <c r="H225" s="1"/>
  <c r="G224"/>
  <c r="F224"/>
  <c r="H224" s="1"/>
  <c r="G223"/>
  <c r="F223"/>
  <c r="H223" s="1"/>
  <c r="G222"/>
  <c r="F222"/>
  <c r="H222" s="1"/>
  <c r="G221"/>
  <c r="F221"/>
  <c r="H221" s="1"/>
  <c r="G220"/>
  <c r="F220"/>
  <c r="H220" s="1"/>
  <c r="G219"/>
  <c r="F219"/>
  <c r="H219" s="1"/>
  <c r="G218"/>
  <c r="F218"/>
  <c r="H218" s="1"/>
  <c r="G217"/>
  <c r="F217"/>
  <c r="H217" s="1"/>
  <c r="G216"/>
  <c r="F216"/>
  <c r="H216" s="1"/>
  <c r="G215"/>
  <c r="F215"/>
  <c r="H215" s="1"/>
  <c r="G214"/>
  <c r="F214"/>
  <c r="H214" s="1"/>
  <c r="G213"/>
  <c r="F213"/>
  <c r="H213" s="1"/>
  <c r="G212"/>
  <c r="F212"/>
  <c r="H212" s="1"/>
  <c r="G211"/>
  <c r="F211"/>
  <c r="H211" s="1"/>
  <c r="G210"/>
  <c r="F210"/>
  <c r="H210" s="1"/>
  <c r="G209"/>
  <c r="F209"/>
  <c r="H209" s="1"/>
  <c r="G208"/>
  <c r="F208"/>
  <c r="H208" s="1"/>
  <c r="G207"/>
  <c r="F207"/>
  <c r="H207" s="1"/>
  <c r="G206"/>
  <c r="F206"/>
  <c r="H206" s="1"/>
  <c r="G205"/>
  <c r="F205"/>
  <c r="H205" s="1"/>
  <c r="G204"/>
  <c r="F204"/>
  <c r="H204" s="1"/>
  <c r="G203"/>
  <c r="F203"/>
  <c r="H203" s="1"/>
  <c r="G202"/>
  <c r="F202"/>
  <c r="H202" s="1"/>
  <c r="G201"/>
  <c r="F201"/>
  <c r="H201" s="1"/>
  <c r="G200"/>
  <c r="F200"/>
  <c r="H200" s="1"/>
  <c r="G199"/>
  <c r="F199"/>
  <c r="H199" s="1"/>
  <c r="G198"/>
  <c r="F198"/>
  <c r="H198" s="1"/>
  <c r="G197"/>
  <c r="F197"/>
  <c r="H197" s="1"/>
  <c r="G196"/>
  <c r="F196"/>
  <c r="H196" s="1"/>
  <c r="G195"/>
  <c r="F195"/>
  <c r="H195" s="1"/>
  <c r="G194"/>
  <c r="F194"/>
  <c r="H194" s="1"/>
  <c r="G193"/>
  <c r="F193"/>
  <c r="H193" s="1"/>
  <c r="G192"/>
  <c r="F192"/>
  <c r="H192" s="1"/>
  <c r="G191"/>
  <c r="F191"/>
  <c r="H191" s="1"/>
  <c r="G190"/>
  <c r="F190"/>
  <c r="H190" s="1"/>
  <c r="G189"/>
  <c r="F189"/>
  <c r="H189" s="1"/>
  <c r="G188"/>
  <c r="F188"/>
  <c r="H188" s="1"/>
  <c r="G187"/>
  <c r="F187"/>
  <c r="H187" s="1"/>
  <c r="G186"/>
  <c r="F186"/>
  <c r="H186" s="1"/>
  <c r="G185"/>
  <c r="F185"/>
  <c r="H185" s="1"/>
  <c r="G184"/>
  <c r="F184"/>
  <c r="H184" s="1"/>
  <c r="G183"/>
  <c r="F183"/>
  <c r="H183" s="1"/>
  <c r="G182"/>
  <c r="F182"/>
  <c r="H182" s="1"/>
  <c r="G181"/>
  <c r="F181"/>
  <c r="H181" s="1"/>
  <c r="G180"/>
  <c r="F180"/>
  <c r="H180" s="1"/>
  <c r="G179"/>
  <c r="F179"/>
  <c r="H179" s="1"/>
  <c r="G178"/>
  <c r="F178"/>
  <c r="H178" s="1"/>
  <c r="G177"/>
  <c r="F177"/>
  <c r="H177" s="1"/>
  <c r="G176"/>
  <c r="F176"/>
  <c r="H176" s="1"/>
  <c r="G175"/>
  <c r="F175"/>
  <c r="H175" s="1"/>
  <c r="G174"/>
  <c r="F174"/>
  <c r="H174" s="1"/>
  <c r="G173"/>
  <c r="F173"/>
  <c r="H173" s="1"/>
  <c r="G172"/>
  <c r="F172"/>
  <c r="H172" s="1"/>
  <c r="G171"/>
  <c r="F171"/>
  <c r="H171" s="1"/>
  <c r="G170"/>
  <c r="F170"/>
  <c r="H170" s="1"/>
  <c r="G169"/>
  <c r="F169"/>
  <c r="H169" s="1"/>
  <c r="G168"/>
  <c r="F168"/>
  <c r="H168" s="1"/>
  <c r="G167"/>
  <c r="F167"/>
  <c r="H167" s="1"/>
  <c r="G166"/>
  <c r="F166"/>
  <c r="H166" s="1"/>
  <c r="G165"/>
  <c r="F165"/>
  <c r="H165" s="1"/>
  <c r="G164"/>
  <c r="F164"/>
  <c r="H164" s="1"/>
  <c r="G163"/>
  <c r="F163"/>
  <c r="H163" s="1"/>
  <c r="G162"/>
  <c r="F162"/>
  <c r="H162" s="1"/>
  <c r="G161"/>
  <c r="F161"/>
  <c r="H161" s="1"/>
  <c r="G160"/>
  <c r="F160"/>
  <c r="H160" s="1"/>
  <c r="G159"/>
  <c r="F159"/>
  <c r="H159" s="1"/>
  <c r="G158"/>
  <c r="F158"/>
  <c r="H158" s="1"/>
  <c r="G157"/>
  <c r="F157"/>
  <c r="H157" s="1"/>
  <c r="G156"/>
  <c r="F156"/>
  <c r="H156" s="1"/>
  <c r="G155"/>
  <c r="F155"/>
  <c r="H155" s="1"/>
  <c r="G154"/>
  <c r="F154"/>
  <c r="H154" s="1"/>
  <c r="G153"/>
  <c r="F153"/>
  <c r="H153" s="1"/>
  <c r="G152"/>
  <c r="F152"/>
  <c r="H152" s="1"/>
  <c r="G151"/>
  <c r="F151"/>
  <c r="H151" s="1"/>
  <c r="G150"/>
  <c r="F150"/>
  <c r="H150" s="1"/>
  <c r="G149"/>
  <c r="F149"/>
  <c r="H149" s="1"/>
  <c r="G148"/>
  <c r="F148"/>
  <c r="H148" s="1"/>
  <c r="G147"/>
  <c r="F147"/>
  <c r="H147" s="1"/>
  <c r="G146"/>
  <c r="F146"/>
  <c r="H146" s="1"/>
  <c r="G145"/>
  <c r="F145"/>
  <c r="H145" s="1"/>
  <c r="G144"/>
  <c r="F144"/>
  <c r="H144" s="1"/>
  <c r="G143"/>
  <c r="F143"/>
  <c r="H143" s="1"/>
  <c r="G142"/>
  <c r="F142"/>
  <c r="H142" s="1"/>
  <c r="G141"/>
  <c r="F141"/>
  <c r="H141" s="1"/>
  <c r="G140"/>
  <c r="F140"/>
  <c r="H140" s="1"/>
  <c r="G139"/>
  <c r="F139"/>
  <c r="H139" s="1"/>
  <c r="G138"/>
  <c r="F138"/>
  <c r="H138" s="1"/>
  <c r="G137"/>
  <c r="F137"/>
  <c r="H137" s="1"/>
  <c r="G136"/>
  <c r="F136"/>
  <c r="H136" s="1"/>
  <c r="G135"/>
  <c r="F135"/>
  <c r="H135" s="1"/>
  <c r="G134"/>
  <c r="F134"/>
  <c r="H134" s="1"/>
  <c r="G133"/>
  <c r="F133"/>
  <c r="H133" s="1"/>
  <c r="G132"/>
  <c r="F132"/>
  <c r="H132" s="1"/>
  <c r="G131"/>
  <c r="F131"/>
  <c r="H131" s="1"/>
  <c r="G130"/>
  <c r="F130"/>
  <c r="H130" s="1"/>
  <c r="G129"/>
  <c r="F129"/>
  <c r="H129" s="1"/>
  <c r="G128"/>
  <c r="F128"/>
  <c r="H128" s="1"/>
  <c r="G127"/>
  <c r="F127"/>
  <c r="H127" s="1"/>
  <c r="G126"/>
  <c r="F126"/>
  <c r="H126" s="1"/>
  <c r="G125"/>
  <c r="F125"/>
  <c r="H125" s="1"/>
  <c r="G124"/>
  <c r="F124"/>
  <c r="H124" s="1"/>
  <c r="G123"/>
  <c r="F123"/>
  <c r="H123" s="1"/>
  <c r="G122"/>
  <c r="F122"/>
  <c r="H122" s="1"/>
  <c r="G121"/>
  <c r="F121"/>
  <c r="H121" s="1"/>
  <c r="G120"/>
  <c r="F120"/>
  <c r="H120" s="1"/>
  <c r="G119"/>
  <c r="F119"/>
  <c r="H119" s="1"/>
  <c r="G118"/>
  <c r="F118"/>
  <c r="H118" s="1"/>
  <c r="G117"/>
  <c r="F117"/>
  <c r="H117" s="1"/>
  <c r="G116"/>
  <c r="F116"/>
  <c r="H116" s="1"/>
  <c r="G115"/>
  <c r="F115"/>
  <c r="H115" s="1"/>
  <c r="G114"/>
  <c r="F114"/>
  <c r="H114" s="1"/>
  <c r="G113"/>
  <c r="F113"/>
  <c r="H113" s="1"/>
  <c r="G112"/>
  <c r="F112"/>
  <c r="H112" s="1"/>
  <c r="G111"/>
  <c r="F111"/>
  <c r="H111" s="1"/>
  <c r="G110"/>
  <c r="F110"/>
  <c r="H110" s="1"/>
  <c r="G109"/>
  <c r="F109"/>
  <c r="H109" s="1"/>
  <c r="G108"/>
  <c r="F108"/>
  <c r="H108" s="1"/>
  <c r="G107"/>
  <c r="F107"/>
  <c r="H107" s="1"/>
  <c r="G106"/>
  <c r="F106"/>
  <c r="H106" s="1"/>
  <c r="G105"/>
  <c r="F105"/>
  <c r="H105" s="1"/>
  <c r="G104"/>
  <c r="F104"/>
  <c r="H104" s="1"/>
  <c r="G103"/>
  <c r="F103"/>
  <c r="H103" s="1"/>
  <c r="G102"/>
  <c r="F102"/>
  <c r="H102" s="1"/>
  <c r="G101"/>
  <c r="F101"/>
  <c r="H101" s="1"/>
  <c r="G100"/>
  <c r="F100"/>
  <c r="H100" s="1"/>
  <c r="G99"/>
  <c r="F99"/>
  <c r="H99" s="1"/>
  <c r="G98"/>
  <c r="F98"/>
  <c r="H98" s="1"/>
  <c r="G97"/>
  <c r="F97"/>
  <c r="H97" s="1"/>
  <c r="G96"/>
  <c r="F96"/>
  <c r="H96" s="1"/>
  <c r="G95"/>
  <c r="F95"/>
  <c r="H95" s="1"/>
  <c r="G94"/>
  <c r="F94"/>
  <c r="H94" s="1"/>
  <c r="G93"/>
  <c r="F93"/>
  <c r="H93" s="1"/>
  <c r="G92"/>
  <c r="F92"/>
  <c r="H92" s="1"/>
  <c r="G91"/>
  <c r="F91"/>
  <c r="H91" s="1"/>
  <c r="G90"/>
  <c r="F90"/>
  <c r="H90" s="1"/>
  <c r="G89"/>
  <c r="F89"/>
  <c r="H89" s="1"/>
  <c r="G88"/>
  <c r="F88"/>
  <c r="H88" s="1"/>
  <c r="G87"/>
  <c r="F87"/>
  <c r="H87" s="1"/>
  <c r="G86"/>
  <c r="H86"/>
  <c r="G84"/>
  <c r="F84"/>
  <c r="G83"/>
  <c r="F83"/>
  <c r="H83" s="1"/>
  <c r="E79"/>
  <c r="D79"/>
  <c r="G78"/>
  <c r="F78"/>
  <c r="H78" s="1"/>
  <c r="G77"/>
  <c r="F77"/>
  <c r="H77" s="1"/>
  <c r="G76"/>
  <c r="F76"/>
  <c r="H76" s="1"/>
  <c r="G75"/>
  <c r="F75"/>
  <c r="H75" s="1"/>
  <c r="G74"/>
  <c r="F74"/>
  <c r="H74" s="1"/>
  <c r="G73"/>
  <c r="F73"/>
  <c r="H73" s="1"/>
  <c r="G72"/>
  <c r="F72"/>
  <c r="H72" s="1"/>
  <c r="G71"/>
  <c r="F71"/>
  <c r="H71" s="1"/>
  <c r="G70"/>
  <c r="F70"/>
  <c r="H70" s="1"/>
  <c r="G69"/>
  <c r="F69"/>
  <c r="H69" s="1"/>
  <c r="G68"/>
  <c r="F68"/>
  <c r="H68" s="1"/>
  <c r="G67"/>
  <c r="F67"/>
  <c r="H67" s="1"/>
  <c r="G66"/>
  <c r="F66"/>
  <c r="H66" s="1"/>
  <c r="G65"/>
  <c r="F65"/>
  <c r="H65" s="1"/>
  <c r="G64"/>
  <c r="F64"/>
  <c r="H64" s="1"/>
  <c r="G63"/>
  <c r="F63"/>
  <c r="H63" s="1"/>
  <c r="G62"/>
  <c r="F62"/>
  <c r="H62" s="1"/>
  <c r="G61"/>
  <c r="F61"/>
  <c r="H61" s="1"/>
  <c r="G60"/>
  <c r="F60"/>
  <c r="H60" s="1"/>
  <c r="G59"/>
  <c r="F59"/>
  <c r="H59" s="1"/>
  <c r="G58"/>
  <c r="F58"/>
  <c r="H58" s="1"/>
  <c r="G57"/>
  <c r="F57"/>
  <c r="H57" s="1"/>
  <c r="G56"/>
  <c r="F56"/>
  <c r="H56" s="1"/>
  <c r="G55"/>
  <c r="F55"/>
  <c r="H55" s="1"/>
  <c r="G54"/>
  <c r="F54"/>
  <c r="H54" s="1"/>
  <c r="G53"/>
  <c r="F53"/>
  <c r="H53" s="1"/>
  <c r="G52"/>
  <c r="F52"/>
  <c r="H52" s="1"/>
  <c r="G51"/>
  <c r="F51"/>
  <c r="H51" s="1"/>
  <c r="G50"/>
  <c r="F50"/>
  <c r="H50" s="1"/>
  <c r="G49"/>
  <c r="F49"/>
  <c r="H49" s="1"/>
  <c r="G48"/>
  <c r="F48"/>
  <c r="H48" s="1"/>
  <c r="G47"/>
  <c r="F47"/>
  <c r="H47" s="1"/>
  <c r="G46"/>
  <c r="F46"/>
  <c r="H46" s="1"/>
  <c r="G45"/>
  <c r="F45"/>
  <c r="H45" s="1"/>
  <c r="G44"/>
  <c r="F44"/>
  <c r="H44" s="1"/>
  <c r="G43"/>
  <c r="F43"/>
  <c r="H43" s="1"/>
  <c r="G42"/>
  <c r="F42"/>
  <c r="H42" s="1"/>
  <c r="G41"/>
  <c r="F41"/>
  <c r="H41" s="1"/>
  <c r="G40"/>
  <c r="F40"/>
  <c r="H40" s="1"/>
  <c r="G39"/>
  <c r="F39"/>
  <c r="H39" s="1"/>
  <c r="G38"/>
  <c r="F38"/>
  <c r="H38" s="1"/>
  <c r="G37"/>
  <c r="F37"/>
  <c r="H37" s="1"/>
  <c r="G36"/>
  <c r="F36"/>
  <c r="H36" s="1"/>
  <c r="G35"/>
  <c r="F35"/>
  <c r="H35" s="1"/>
  <c r="G34"/>
  <c r="F34"/>
  <c r="H34" s="1"/>
  <c r="G33"/>
  <c r="F33"/>
  <c r="H33" s="1"/>
  <c r="G32"/>
  <c r="F32"/>
  <c r="H32" s="1"/>
  <c r="G31"/>
  <c r="F31"/>
  <c r="H31" s="1"/>
  <c r="G30"/>
  <c r="F30"/>
  <c r="H30" s="1"/>
  <c r="G29"/>
  <c r="F29"/>
  <c r="H29" s="1"/>
  <c r="G28"/>
  <c r="F28"/>
  <c r="H28" s="1"/>
  <c r="G27"/>
  <c r="F27"/>
  <c r="H27" s="1"/>
  <c r="G26"/>
  <c r="F26"/>
  <c r="H26" s="1"/>
  <c r="G25"/>
  <c r="F25"/>
  <c r="H25" s="1"/>
  <c r="G24"/>
  <c r="F24"/>
  <c r="H24" s="1"/>
  <c r="E18"/>
  <c r="G17"/>
  <c r="F17"/>
  <c r="H17" s="1"/>
  <c r="G16"/>
  <c r="F16"/>
  <c r="H16" s="1"/>
  <c r="G15"/>
  <c r="F15"/>
  <c r="H461" l="1"/>
  <c r="F33" i="18"/>
  <c r="E33"/>
  <c r="G33" s="1"/>
  <c r="E1915" i="2"/>
  <c r="E2283"/>
  <c r="E2252"/>
  <c r="E2290"/>
  <c r="E2275"/>
  <c r="E2265"/>
  <c r="E14" i="3"/>
  <c r="E1866" i="2"/>
  <c r="E2182"/>
  <c r="E18" i="3"/>
  <c r="E19"/>
  <c r="E1861" i="2"/>
  <c r="E2162"/>
  <c r="E2227"/>
  <c r="E2222"/>
  <c r="E2217"/>
  <c r="E2171"/>
  <c r="E2202"/>
  <c r="E2194"/>
  <c r="E2187"/>
  <c r="E2128"/>
  <c r="E1633"/>
  <c r="E1588"/>
  <c r="E1593"/>
  <c r="E1626"/>
  <c r="E1682"/>
  <c r="D20"/>
  <c r="E1893"/>
  <c r="E1827"/>
  <c r="E1482"/>
  <c r="E1880"/>
  <c r="E1647"/>
  <c r="E1887"/>
  <c r="E1654"/>
  <c r="E1477"/>
  <c r="E1534"/>
  <c r="E1514"/>
  <c r="E1851"/>
  <c r="E1904"/>
  <c r="E1844"/>
  <c r="E1495"/>
  <c r="E1899"/>
  <c r="E1833"/>
  <c r="E1489"/>
  <c r="E1871"/>
  <c r="E1617"/>
  <c r="E20"/>
  <c r="E1163"/>
  <c r="E1460"/>
  <c r="E1414"/>
  <c r="E1472"/>
  <c r="E1346"/>
  <c r="E1306"/>
  <c r="E1156"/>
  <c r="E1285"/>
  <c r="E1275"/>
  <c r="E1200"/>
  <c r="E836"/>
  <c r="E1118"/>
  <c r="E1080"/>
  <c r="E1026"/>
  <c r="E861"/>
  <c r="E4320" s="1"/>
  <c r="E1141"/>
  <c r="E1101"/>
  <c r="E1002"/>
  <c r="E911"/>
  <c r="E81"/>
  <c r="E566"/>
  <c r="E707"/>
  <c r="E851"/>
  <c r="E22"/>
  <c r="E680"/>
  <c r="E583"/>
  <c r="E722"/>
  <c r="F564"/>
  <c r="F19" i="3" s="1"/>
  <c r="H84" i="2"/>
  <c r="H564" s="1"/>
  <c r="G564"/>
  <c r="G79"/>
  <c r="H79"/>
  <c r="F79"/>
  <c r="F18" i="3" s="1"/>
  <c r="G18" i="2"/>
  <c r="F18"/>
  <c r="H15"/>
  <c r="H18" s="1"/>
  <c r="E1831"/>
  <c r="E80" i="3" s="1"/>
  <c r="C80" s="1"/>
  <c r="G1829" i="2"/>
  <c r="G1831" s="1"/>
  <c r="F1829"/>
  <c r="H1829" s="1"/>
  <c r="H1831" s="1"/>
  <c r="E4345" l="1"/>
  <c r="E2106"/>
  <c r="E4357"/>
  <c r="F14" i="3"/>
  <c r="E2341" i="2"/>
  <c r="E4487"/>
  <c r="F128" i="15"/>
  <c r="F144" s="1"/>
  <c r="E128"/>
  <c r="D144"/>
  <c r="E318" i="3" s="1"/>
  <c r="C318" s="1"/>
  <c r="E4334" i="2"/>
  <c r="H20"/>
  <c r="G20"/>
  <c r="F20"/>
  <c r="F1831"/>
  <c r="F80" i="3" s="1"/>
  <c r="D80" s="1"/>
  <c r="G2434" i="2"/>
  <c r="F2434"/>
  <c r="H2434" s="1"/>
  <c r="G2435"/>
  <c r="F2435"/>
  <c r="H2435" s="1"/>
  <c r="G128" i="15" l="1"/>
  <c r="G144" s="1"/>
  <c r="E144"/>
  <c r="F318" i="3" s="1"/>
  <c r="F1661" i="2"/>
  <c r="H1661" s="1"/>
  <c r="G1661"/>
  <c r="D318" i="3" l="1"/>
  <c r="A5"/>
  <c r="G2319" i="2" l="1"/>
  <c r="G2320"/>
  <c r="G2321"/>
  <c r="F2319"/>
  <c r="H2319" s="1"/>
  <c r="F2320"/>
  <c r="H2320" s="1"/>
  <c r="F2321"/>
  <c r="H2321" s="1"/>
  <c r="E1891"/>
  <c r="G1889"/>
  <c r="F1889"/>
  <c r="H1889" s="1"/>
  <c r="F896" l="1"/>
  <c r="H896" s="1"/>
  <c r="G896"/>
  <c r="D4551" l="1"/>
  <c r="E4551"/>
  <c r="F1726" l="1"/>
  <c r="G1726"/>
  <c r="F1725"/>
  <c r="G1725"/>
  <c r="H1725" l="1"/>
  <c r="H1726"/>
  <c r="E4479" l="1"/>
  <c r="E4485"/>
  <c r="G4484"/>
  <c r="F4484"/>
  <c r="H4484" s="1"/>
  <c r="D24" i="17" l="1"/>
  <c r="F827" i="2"/>
  <c r="H827" s="1"/>
  <c r="G827"/>
  <c r="F826"/>
  <c r="H826" s="1"/>
  <c r="G826"/>
  <c r="G673"/>
  <c r="F673"/>
  <c r="H673" s="1"/>
  <c r="F674"/>
  <c r="F675"/>
  <c r="E24" i="17" l="1"/>
  <c r="G24" s="1"/>
  <c r="F24"/>
  <c r="F2716" i="2"/>
  <c r="H2716" s="1"/>
  <c r="G2716"/>
  <c r="F2715"/>
  <c r="H2715" s="1"/>
  <c r="G2715"/>
  <c r="D4539" l="1"/>
  <c r="D4479"/>
  <c r="D4464"/>
  <c r="D4455"/>
  <c r="D4310"/>
  <c r="D4150"/>
  <c r="D4112"/>
  <c r="D3975"/>
  <c r="D3967"/>
  <c r="D3804"/>
  <c r="D3784"/>
  <c r="D3752"/>
  <c r="D3656"/>
  <c r="D3642"/>
  <c r="D3626"/>
  <c r="D3588"/>
  <c r="F3576"/>
  <c r="H3576" s="1"/>
  <c r="G3576"/>
  <c r="D3579"/>
  <c r="D3530"/>
  <c r="D3515"/>
  <c r="D3499"/>
  <c r="D3344"/>
  <c r="D3110"/>
  <c r="D3000"/>
  <c r="D2962"/>
  <c r="D2721"/>
  <c r="D2549"/>
  <c r="D2505"/>
  <c r="D2490"/>
  <c r="D2444"/>
  <c r="G2370"/>
  <c r="G2371"/>
  <c r="G2372"/>
  <c r="F2370"/>
  <c r="H2370" s="1"/>
  <c r="F2371"/>
  <c r="H2371" s="1"/>
  <c r="F2372"/>
  <c r="H2372" s="1"/>
  <c r="D2378"/>
  <c r="D2380" s="1"/>
  <c r="G2353"/>
  <c r="G2354"/>
  <c r="G2355"/>
  <c r="F2353"/>
  <c r="H2353" s="1"/>
  <c r="F2354"/>
  <c r="H2354" s="1"/>
  <c r="F2355"/>
  <c r="H2355" s="1"/>
  <c r="D2339"/>
  <c r="E2248"/>
  <c r="E128" i="3" s="1"/>
  <c r="C128" s="1"/>
  <c r="D2250" i="2"/>
  <c r="D2312" s="1"/>
  <c r="G2247"/>
  <c r="F2247"/>
  <c r="H2247" s="1"/>
  <c r="G2246"/>
  <c r="F2246"/>
  <c r="H2246" s="1"/>
  <c r="G2229"/>
  <c r="F2229"/>
  <c r="H2229" s="1"/>
  <c r="E2225"/>
  <c r="E127" i="3" s="1"/>
  <c r="C127" s="1"/>
  <c r="G2224" i="2"/>
  <c r="G2225" s="1"/>
  <c r="F2224"/>
  <c r="F2225" s="1"/>
  <c r="F127" i="3" s="1"/>
  <c r="D127" s="1"/>
  <c r="E2220" i="2"/>
  <c r="G2219"/>
  <c r="G2220" s="1"/>
  <c r="F2219"/>
  <c r="F2220" s="1"/>
  <c r="F126" i="3" s="1"/>
  <c r="D126" s="1"/>
  <c r="E125"/>
  <c r="G2214" i="2"/>
  <c r="F2214"/>
  <c r="H2214" s="1"/>
  <c r="G2213"/>
  <c r="F2213"/>
  <c r="H2213" s="1"/>
  <c r="G2212"/>
  <c r="F2212"/>
  <c r="H2212" s="1"/>
  <c r="G2211"/>
  <c r="F2211"/>
  <c r="H2211" s="1"/>
  <c r="G2210"/>
  <c r="F2210"/>
  <c r="H2210" s="1"/>
  <c r="G2209"/>
  <c r="F2209"/>
  <c r="H2209" s="1"/>
  <c r="G2208"/>
  <c r="F2208"/>
  <c r="H2208" s="1"/>
  <c r="G2207"/>
  <c r="F2207"/>
  <c r="H2207" s="1"/>
  <c r="G2206"/>
  <c r="F2206"/>
  <c r="H2206" s="1"/>
  <c r="G2205"/>
  <c r="F2205"/>
  <c r="H2205" s="1"/>
  <c r="G2204"/>
  <c r="F2204"/>
  <c r="D1885"/>
  <c r="D1878"/>
  <c r="D1857"/>
  <c r="D1849"/>
  <c r="D1842"/>
  <c r="D1825"/>
  <c r="D1680"/>
  <c r="D1615"/>
  <c r="D1532"/>
  <c r="D1512"/>
  <c r="D1493"/>
  <c r="E1487"/>
  <c r="D1487"/>
  <c r="D1453"/>
  <c r="D1427"/>
  <c r="D1419"/>
  <c r="D1412"/>
  <c r="D1404"/>
  <c r="D1394"/>
  <c r="D1344"/>
  <c r="D1304"/>
  <c r="D1283"/>
  <c r="D1273"/>
  <c r="D1198"/>
  <c r="D1154"/>
  <c r="D1137"/>
  <c r="D1116"/>
  <c r="D1099"/>
  <c r="D1078"/>
  <c r="G855"/>
  <c r="F855"/>
  <c r="H855" s="1"/>
  <c r="D834"/>
  <c r="G712"/>
  <c r="F712"/>
  <c r="H712" s="1"/>
  <c r="D720"/>
  <c r="D705"/>
  <c r="D678"/>
  <c r="G890"/>
  <c r="G891"/>
  <c r="G892"/>
  <c r="F890"/>
  <c r="H890" s="1"/>
  <c r="F891"/>
  <c r="H891" s="1"/>
  <c r="F892"/>
  <c r="H892" s="1"/>
  <c r="A6" i="3"/>
  <c r="A7"/>
  <c r="D1909" i="2" l="1"/>
  <c r="D2507"/>
  <c r="D2509" s="1"/>
  <c r="D3658"/>
  <c r="D859"/>
  <c r="E126" i="3"/>
  <c r="C126" s="1"/>
  <c r="E2250" i="2"/>
  <c r="D1139"/>
  <c r="D2451"/>
  <c r="D1466"/>
  <c r="E15" i="3"/>
  <c r="C14"/>
  <c r="C15" s="1"/>
  <c r="H2219" i="2"/>
  <c r="H2220" s="1"/>
  <c r="C125" i="3"/>
  <c r="H2224" i="2"/>
  <c r="H2225" s="1"/>
  <c r="F2215"/>
  <c r="G2248"/>
  <c r="G2215"/>
  <c r="H2248"/>
  <c r="F2248"/>
  <c r="F128" i="3" s="1"/>
  <c r="D128" s="1"/>
  <c r="H2204" i="2"/>
  <c r="H2215" s="1"/>
  <c r="D1468" l="1"/>
  <c r="E129" i="3"/>
  <c r="G2250" i="2"/>
  <c r="C129" i="3"/>
  <c r="F125"/>
  <c r="F129" s="1"/>
  <c r="F2250" i="2"/>
  <c r="H2250"/>
  <c r="F15" i="3"/>
  <c r="D125" l="1"/>
  <c r="D129" s="1"/>
  <c r="D14"/>
  <c r="D15" s="1"/>
  <c r="G1723" i="2"/>
  <c r="G1724"/>
  <c r="F1723"/>
  <c r="H1723" s="1"/>
  <c r="F1724"/>
  <c r="H1724" s="1"/>
  <c r="E1907" l="1"/>
  <c r="E94" i="3" s="1"/>
  <c r="C94" s="1"/>
  <c r="G1906" i="2"/>
  <c r="G1907" s="1"/>
  <c r="F1906"/>
  <c r="H1906" s="1"/>
  <c r="H1907" s="1"/>
  <c r="E1902"/>
  <c r="E93" i="3" s="1"/>
  <c r="C93" s="1"/>
  <c r="G1901" i="2"/>
  <c r="G1902" s="1"/>
  <c r="F1901"/>
  <c r="H1901" s="1"/>
  <c r="H1902" s="1"/>
  <c r="E1897"/>
  <c r="G1896"/>
  <c r="F1896"/>
  <c r="H1896" s="1"/>
  <c r="G1895"/>
  <c r="F1895"/>
  <c r="E91" i="3"/>
  <c r="C91" s="1"/>
  <c r="G1890" i="2"/>
  <c r="G1891" s="1"/>
  <c r="F1890"/>
  <c r="G1883"/>
  <c r="G1884"/>
  <c r="F1883"/>
  <c r="F1884"/>
  <c r="H1884" s="1"/>
  <c r="E1885"/>
  <c r="G1882"/>
  <c r="F1882"/>
  <c r="H1882" s="1"/>
  <c r="E1878"/>
  <c r="E89" i="3" s="1"/>
  <c r="C89" s="1"/>
  <c r="G1874" i="2"/>
  <c r="G1875"/>
  <c r="G1876"/>
  <c r="G1877"/>
  <c r="F1874"/>
  <c r="H1874" s="1"/>
  <c r="F1875"/>
  <c r="H1875" s="1"/>
  <c r="F1876"/>
  <c r="F1877"/>
  <c r="H1877" s="1"/>
  <c r="G1873"/>
  <c r="F1873"/>
  <c r="H1873" s="1"/>
  <c r="G1863"/>
  <c r="G1864" s="1"/>
  <c r="F1863"/>
  <c r="H1863" s="1"/>
  <c r="H1864" s="1"/>
  <c r="E1864"/>
  <c r="E857"/>
  <c r="G856"/>
  <c r="F856"/>
  <c r="H856" s="1"/>
  <c r="F876"/>
  <c r="H876" s="1"/>
  <c r="G876"/>
  <c r="E87" i="3" l="1"/>
  <c r="C87" s="1"/>
  <c r="E1909" i="2"/>
  <c r="E1911" s="1"/>
  <c r="E90" i="3"/>
  <c r="C90" s="1"/>
  <c r="D40" i="17"/>
  <c r="E92" i="3"/>
  <c r="C92" s="1"/>
  <c r="H1890" i="2"/>
  <c r="H1891" s="1"/>
  <c r="F1891"/>
  <c r="F91" i="3" s="1"/>
  <c r="D91" s="1"/>
  <c r="F1907" i="2"/>
  <c r="F94" i="3" s="1"/>
  <c r="D94" s="1"/>
  <c r="G1897" i="2"/>
  <c r="F1902"/>
  <c r="F93" i="3" s="1"/>
  <c r="D93" s="1"/>
  <c r="F1878" i="2"/>
  <c r="F89" i="3" s="1"/>
  <c r="D89" s="1"/>
  <c r="F1897" i="2"/>
  <c r="G1878"/>
  <c r="F1885"/>
  <c r="F90" i="3" s="1"/>
  <c r="D90" s="1"/>
  <c r="H1895" i="2"/>
  <c r="H1897" s="1"/>
  <c r="G1885"/>
  <c r="H1883"/>
  <c r="H1885" s="1"/>
  <c r="H1876"/>
  <c r="H1878" s="1"/>
  <c r="F1864"/>
  <c r="E4541"/>
  <c r="E4518"/>
  <c r="E4513"/>
  <c r="E4505"/>
  <c r="E4500"/>
  <c r="E4481"/>
  <c r="E4472"/>
  <c r="E4466"/>
  <c r="E4457"/>
  <c r="E4446"/>
  <c r="E4377"/>
  <c r="E4362"/>
  <c r="E4350"/>
  <c r="E4327"/>
  <c r="E4185"/>
  <c r="E4173"/>
  <c r="E4167"/>
  <c r="E4152"/>
  <c r="E4114"/>
  <c r="E3977"/>
  <c r="E3969"/>
  <c r="E3806"/>
  <c r="E3786"/>
  <c r="E3754"/>
  <c r="E3660"/>
  <c r="E3644"/>
  <c r="E3630"/>
  <c r="E3621"/>
  <c r="E3616"/>
  <c r="E3607"/>
  <c r="E3590"/>
  <c r="E3581"/>
  <c r="E3557"/>
  <c r="E3532"/>
  <c r="E3517"/>
  <c r="E3501"/>
  <c r="E3346"/>
  <c r="E3112"/>
  <c r="E3002"/>
  <c r="E2964"/>
  <c r="E2918"/>
  <c r="E2828"/>
  <c r="E2795"/>
  <c r="E2784"/>
  <c r="E2764"/>
  <c r="E2756"/>
  <c r="E2741"/>
  <c r="E2731"/>
  <c r="E2723"/>
  <c r="E2551"/>
  <c r="E2542"/>
  <c r="E2535"/>
  <c r="E2519"/>
  <c r="E2492"/>
  <c r="E2457"/>
  <c r="E2446"/>
  <c r="E2440"/>
  <c r="E2431"/>
  <c r="E2424"/>
  <c r="E2382"/>
  <c r="E2366"/>
  <c r="E2350"/>
  <c r="E2327"/>
  <c r="E2316"/>
  <c r="E1455"/>
  <c r="E1429"/>
  <c r="E1421"/>
  <c r="E1406"/>
  <c r="E1396"/>
  <c r="F1909" l="1"/>
  <c r="H1909"/>
  <c r="G1909"/>
  <c r="E40" i="17"/>
  <c r="G40" s="1"/>
  <c r="F40"/>
  <c r="E95" i="3"/>
  <c r="C95"/>
  <c r="F92"/>
  <c r="D92" s="1"/>
  <c r="F87"/>
  <c r="D87" s="1"/>
  <c r="G2495" i="2"/>
  <c r="G2496"/>
  <c r="G2497"/>
  <c r="G2498"/>
  <c r="G2499"/>
  <c r="F2495"/>
  <c r="H2495" s="1"/>
  <c r="F2496"/>
  <c r="H2496" s="1"/>
  <c r="F2497"/>
  <c r="H2497" s="1"/>
  <c r="F2498"/>
  <c r="H2498" s="1"/>
  <c r="F2499"/>
  <c r="H2499" s="1"/>
  <c r="E2490"/>
  <c r="G2459"/>
  <c r="F2459"/>
  <c r="E2444"/>
  <c r="E2438"/>
  <c r="E171" i="3" l="1"/>
  <c r="D95"/>
  <c r="F95"/>
  <c r="F2490" i="2"/>
  <c r="G2490"/>
  <c r="H2459"/>
  <c r="H2490" s="1"/>
  <c r="F171" i="3" l="1"/>
  <c r="F881" i="2"/>
  <c r="H881" s="1"/>
  <c r="G881"/>
  <c r="G866"/>
  <c r="F866"/>
  <c r="H866" s="1"/>
  <c r="G865"/>
  <c r="F865"/>
  <c r="H865" s="1"/>
  <c r="E4444" l="1"/>
  <c r="E1024" l="1"/>
  <c r="D70" i="18" s="1"/>
  <c r="G729" i="2"/>
  <c r="F729"/>
  <c r="H729" s="1"/>
  <c r="F70" i="18" l="1"/>
  <c r="E70"/>
  <c r="G70" s="1"/>
  <c r="F1819" i="2"/>
  <c r="G1819"/>
  <c r="F1818"/>
  <c r="G1818"/>
  <c r="F1810"/>
  <c r="H1810" s="1"/>
  <c r="G1810"/>
  <c r="F1812"/>
  <c r="G1812"/>
  <c r="H1812" l="1"/>
  <c r="H1818"/>
  <c r="H1819"/>
  <c r="G4544"/>
  <c r="G4545"/>
  <c r="G4546"/>
  <c r="F4544"/>
  <c r="H4544" s="1"/>
  <c r="F4545"/>
  <c r="H4545" s="1"/>
  <c r="F4546"/>
  <c r="H4546" s="1"/>
  <c r="F4536"/>
  <c r="H4536" s="1"/>
  <c r="G4536"/>
  <c r="F4535"/>
  <c r="H4535" s="1"/>
  <c r="G4535"/>
  <c r="F4534"/>
  <c r="H4534" s="1"/>
  <c r="G4534"/>
  <c r="F4533"/>
  <c r="H4533" s="1"/>
  <c r="G4533"/>
  <c r="F4532"/>
  <c r="H4532" s="1"/>
  <c r="G4532"/>
  <c r="H4531"/>
  <c r="G4531"/>
  <c r="F4530"/>
  <c r="H4530" s="1"/>
  <c r="G4530"/>
  <c r="F4529"/>
  <c r="H4529" s="1"/>
  <c r="G4529"/>
  <c r="F4528"/>
  <c r="H4528" s="1"/>
  <c r="G4528"/>
  <c r="F4527"/>
  <c r="H4527" s="1"/>
  <c r="G4527"/>
  <c r="F4526"/>
  <c r="H4526" s="1"/>
  <c r="G4526"/>
  <c r="G4521"/>
  <c r="G4522"/>
  <c r="G4523"/>
  <c r="G4524"/>
  <c r="G4525"/>
  <c r="F4521"/>
  <c r="H4521" s="1"/>
  <c r="F4522"/>
  <c r="H4522" s="1"/>
  <c r="F4523"/>
  <c r="H4523" s="1"/>
  <c r="F4524"/>
  <c r="H4524" s="1"/>
  <c r="F4525"/>
  <c r="H4525" s="1"/>
  <c r="G4515"/>
  <c r="G4516" s="1"/>
  <c r="F4515"/>
  <c r="H4515" s="1"/>
  <c r="H4516" s="1"/>
  <c r="E4516"/>
  <c r="E288" i="3" s="1"/>
  <c r="C288" s="1"/>
  <c r="G4508" i="2"/>
  <c r="G4509"/>
  <c r="F4508"/>
  <c r="H4508" s="1"/>
  <c r="F4509"/>
  <c r="H4509" s="1"/>
  <c r="G4502"/>
  <c r="G4503" s="1"/>
  <c r="F4502"/>
  <c r="H4502" s="1"/>
  <c r="H4503" s="1"/>
  <c r="E4503"/>
  <c r="E286" i="3" s="1"/>
  <c r="F4516" i="2" l="1"/>
  <c r="F288" i="3" s="1"/>
  <c r="D288" s="1"/>
  <c r="F4503" i="2"/>
  <c r="F286" i="3" s="1"/>
  <c r="G4475" i="2"/>
  <c r="G4476"/>
  <c r="G4477"/>
  <c r="G4478"/>
  <c r="F4475"/>
  <c r="H4475" s="1"/>
  <c r="F4476"/>
  <c r="H4476" s="1"/>
  <c r="F4477"/>
  <c r="H4477" s="1"/>
  <c r="F4478"/>
  <c r="H4478" s="1"/>
  <c r="G4468"/>
  <c r="G4470" s="1"/>
  <c r="F4468"/>
  <c r="E279" i="3"/>
  <c r="C279" s="1"/>
  <c r="G4462" i="2"/>
  <c r="G4463"/>
  <c r="F4462"/>
  <c r="H4462" s="1"/>
  <c r="F4463"/>
  <c r="H4463" s="1"/>
  <c r="G4459"/>
  <c r="F4459"/>
  <c r="H4459" s="1"/>
  <c r="E4464"/>
  <c r="E278" i="3" s="1"/>
  <c r="C278" s="1"/>
  <c r="G4449" i="2"/>
  <c r="G4450"/>
  <c r="G4451"/>
  <c r="G4452"/>
  <c r="F4449"/>
  <c r="H4449" s="1"/>
  <c r="F4450"/>
  <c r="H4450" s="1"/>
  <c r="F4451"/>
  <c r="H4451" s="1"/>
  <c r="F4452"/>
  <c r="H4452" s="1"/>
  <c r="F4430"/>
  <c r="H4430" s="1"/>
  <c r="G4430"/>
  <c r="F4429"/>
  <c r="H4429" s="1"/>
  <c r="G4429"/>
  <c r="F4428"/>
  <c r="H4428" s="1"/>
  <c r="G4428"/>
  <c r="F4427"/>
  <c r="H4427" s="1"/>
  <c r="G4427"/>
  <c r="F4419"/>
  <c r="H4419" s="1"/>
  <c r="G4419"/>
  <c r="F4418"/>
  <c r="H4418" s="1"/>
  <c r="G4418"/>
  <c r="F4417"/>
  <c r="H4417" s="1"/>
  <c r="G4417"/>
  <c r="F4416"/>
  <c r="H4416" s="1"/>
  <c r="G4416"/>
  <c r="F4415"/>
  <c r="H4415" s="1"/>
  <c r="G4415"/>
  <c r="F4414"/>
  <c r="H4414" s="1"/>
  <c r="G4414"/>
  <c r="F4413"/>
  <c r="H4413" s="1"/>
  <c r="G4413"/>
  <c r="F4412"/>
  <c r="H4412" s="1"/>
  <c r="G4412"/>
  <c r="F4411"/>
  <c r="H4411" s="1"/>
  <c r="G4411"/>
  <c r="F4410"/>
  <c r="H4410" s="1"/>
  <c r="G4410"/>
  <c r="F4409"/>
  <c r="H4409" s="1"/>
  <c r="G4409"/>
  <c r="F4408"/>
  <c r="H4408" s="1"/>
  <c r="G4408"/>
  <c r="F4407"/>
  <c r="H4407" s="1"/>
  <c r="G4407"/>
  <c r="F4406"/>
  <c r="H4406" s="1"/>
  <c r="G4406"/>
  <c r="F4405"/>
  <c r="H4405" s="1"/>
  <c r="G4405"/>
  <c r="F4404"/>
  <c r="H4404" s="1"/>
  <c r="G4404"/>
  <c r="F4403"/>
  <c r="H4403" s="1"/>
  <c r="G4403"/>
  <c r="F4402"/>
  <c r="H4402" s="1"/>
  <c r="G4402"/>
  <c r="F4401"/>
  <c r="H4401" s="1"/>
  <c r="G4401"/>
  <c r="F4400"/>
  <c r="H4400" s="1"/>
  <c r="G4400"/>
  <c r="F4399"/>
  <c r="H4399" s="1"/>
  <c r="G4399"/>
  <c r="F4398"/>
  <c r="H4398" s="1"/>
  <c r="G4398"/>
  <c r="F4397"/>
  <c r="H4397" s="1"/>
  <c r="G4397"/>
  <c r="F4396"/>
  <c r="H4396" s="1"/>
  <c r="G4396"/>
  <c r="F4395"/>
  <c r="H4395" s="1"/>
  <c r="G4395"/>
  <c r="F4394"/>
  <c r="H4394" s="1"/>
  <c r="G4394"/>
  <c r="F4393"/>
  <c r="H4393" s="1"/>
  <c r="G4393"/>
  <c r="F4392"/>
  <c r="H4392" s="1"/>
  <c r="G4392"/>
  <c r="F4391"/>
  <c r="H4391" s="1"/>
  <c r="G4391"/>
  <c r="F4390"/>
  <c r="H4390" s="1"/>
  <c r="G4390"/>
  <c r="F4389"/>
  <c r="H4389" s="1"/>
  <c r="G4389"/>
  <c r="F4388"/>
  <c r="H4388" s="1"/>
  <c r="G4388"/>
  <c r="F4387"/>
  <c r="H4387" s="1"/>
  <c r="G4387"/>
  <c r="F4386"/>
  <c r="H4386" s="1"/>
  <c r="G4386"/>
  <c r="F4385"/>
  <c r="H4385" s="1"/>
  <c r="G4385"/>
  <c r="G4380"/>
  <c r="G4381"/>
  <c r="G4382"/>
  <c r="G4383"/>
  <c r="G4384"/>
  <c r="F4380"/>
  <c r="H4380" s="1"/>
  <c r="F4381"/>
  <c r="H4381" s="1"/>
  <c r="F4382"/>
  <c r="H4382" s="1"/>
  <c r="F4383"/>
  <c r="H4383" s="1"/>
  <c r="F4384"/>
  <c r="H4384" s="1"/>
  <c r="G4369"/>
  <c r="G4370"/>
  <c r="G4371"/>
  <c r="G4372"/>
  <c r="F4369"/>
  <c r="H4369" s="1"/>
  <c r="F4370"/>
  <c r="H4370" s="1"/>
  <c r="F4371"/>
  <c r="H4371" s="1"/>
  <c r="F4372"/>
  <c r="H4372" s="1"/>
  <c r="G4365"/>
  <c r="G4366"/>
  <c r="F4365"/>
  <c r="H4365" s="1"/>
  <c r="F4366"/>
  <c r="H4366" s="1"/>
  <c r="G4329"/>
  <c r="F4329"/>
  <c r="H4329" s="1"/>
  <c r="G4352"/>
  <c r="G4353" s="1"/>
  <c r="G4355" s="1"/>
  <c r="F4352"/>
  <c r="F4353" s="1"/>
  <c r="E4353"/>
  <c r="D4353"/>
  <c r="D4355" s="1"/>
  <c r="F270" i="3" l="1"/>
  <c r="F4355" i="2"/>
  <c r="E270" i="3"/>
  <c r="E4355" i="2"/>
  <c r="H4468"/>
  <c r="H4470" s="1"/>
  <c r="F4470"/>
  <c r="F279" i="3" s="1"/>
  <c r="D279" s="1"/>
  <c r="H4352" i="2"/>
  <c r="H4353" s="1"/>
  <c r="H4355" s="1"/>
  <c r="G4464"/>
  <c r="H4464"/>
  <c r="F4464"/>
  <c r="F278" i="3" s="1"/>
  <c r="D278" s="1"/>
  <c r="H4330" i="2"/>
  <c r="H4332" s="1"/>
  <c r="G4330"/>
  <c r="G4332" s="1"/>
  <c r="F4330"/>
  <c r="F4332" s="1"/>
  <c r="E4330"/>
  <c r="E4332" s="1"/>
  <c r="C270" i="3" l="1"/>
  <c r="E271"/>
  <c r="D270"/>
  <c r="F271"/>
  <c r="E257"/>
  <c r="C269"/>
  <c r="C271" s="1"/>
  <c r="D269"/>
  <c r="D271" s="1"/>
  <c r="F257"/>
  <c r="F4273" i="2"/>
  <c r="H4273" s="1"/>
  <c r="G4273"/>
  <c r="F4272"/>
  <c r="H4272" s="1"/>
  <c r="G4272"/>
  <c r="F4271"/>
  <c r="H4271" s="1"/>
  <c r="G4271"/>
  <c r="F4270"/>
  <c r="H4270" s="1"/>
  <c r="G4270"/>
  <c r="F4264"/>
  <c r="H4264" s="1"/>
  <c r="G4264"/>
  <c r="F4263"/>
  <c r="H4263" s="1"/>
  <c r="G4263"/>
  <c r="F4262"/>
  <c r="H4262" s="1"/>
  <c r="G4262"/>
  <c r="F4261"/>
  <c r="H4261" s="1"/>
  <c r="G4261"/>
  <c r="F4260"/>
  <c r="H4260" s="1"/>
  <c r="G4260"/>
  <c r="F4259"/>
  <c r="H4259" s="1"/>
  <c r="G4259"/>
  <c r="F4258"/>
  <c r="H4258" s="1"/>
  <c r="G4258"/>
  <c r="F4257"/>
  <c r="H4257" s="1"/>
  <c r="G4257"/>
  <c r="F4256"/>
  <c r="H4256" s="1"/>
  <c r="G4256"/>
  <c r="F4255"/>
  <c r="H4255" s="1"/>
  <c r="G4255"/>
  <c r="F4254"/>
  <c r="H4254" s="1"/>
  <c r="G4254"/>
  <c r="F4253"/>
  <c r="H4253" s="1"/>
  <c r="G4253"/>
  <c r="F4252"/>
  <c r="H4252" s="1"/>
  <c r="G4252"/>
  <c r="F4251"/>
  <c r="H4251" s="1"/>
  <c r="G4251"/>
  <c r="F4250"/>
  <c r="H4250" s="1"/>
  <c r="G4250"/>
  <c r="F4249"/>
  <c r="H4249" s="1"/>
  <c r="G4249"/>
  <c r="F4248"/>
  <c r="H4248" s="1"/>
  <c r="G4248"/>
  <c r="F4247"/>
  <c r="H4247" s="1"/>
  <c r="G4247"/>
  <c r="E4183"/>
  <c r="G4182"/>
  <c r="F4182"/>
  <c r="H4182" s="1"/>
  <c r="E4171"/>
  <c r="G4170"/>
  <c r="F4170"/>
  <c r="H4170" s="1"/>
  <c r="G4169"/>
  <c r="F4169"/>
  <c r="F4162"/>
  <c r="H4162" s="1"/>
  <c r="G4162"/>
  <c r="F4161"/>
  <c r="H4161" s="1"/>
  <c r="G4161"/>
  <c r="F4160"/>
  <c r="H4160" s="1"/>
  <c r="G4160"/>
  <c r="F4159"/>
  <c r="H4159" s="1"/>
  <c r="G4159"/>
  <c r="F4158"/>
  <c r="H4158" s="1"/>
  <c r="G4158"/>
  <c r="G4155"/>
  <c r="G4156"/>
  <c r="G4157"/>
  <c r="F4155"/>
  <c r="H4155" s="1"/>
  <c r="F4156"/>
  <c r="H4156" s="1"/>
  <c r="F4157"/>
  <c r="H4157" s="1"/>
  <c r="F4131"/>
  <c r="H4131" s="1"/>
  <c r="G4131"/>
  <c r="F4130"/>
  <c r="H4130" s="1"/>
  <c r="G4130"/>
  <c r="F4129"/>
  <c r="H4129" s="1"/>
  <c r="G4129"/>
  <c r="F4128"/>
  <c r="H4128" s="1"/>
  <c r="G4128"/>
  <c r="F4127"/>
  <c r="H4127" s="1"/>
  <c r="G4127"/>
  <c r="F4126"/>
  <c r="H4126" s="1"/>
  <c r="G4126"/>
  <c r="F4125"/>
  <c r="H4125" s="1"/>
  <c r="G4125"/>
  <c r="F4124"/>
  <c r="H4124" s="1"/>
  <c r="G4124"/>
  <c r="F4123"/>
  <c r="H4123" s="1"/>
  <c r="G4123"/>
  <c r="F4122"/>
  <c r="H4122" s="1"/>
  <c r="G4122"/>
  <c r="G4118"/>
  <c r="G4119"/>
  <c r="G4120"/>
  <c r="G4121"/>
  <c r="F4118"/>
  <c r="H4118" s="1"/>
  <c r="F4119"/>
  <c r="H4119" s="1"/>
  <c r="F4120"/>
  <c r="H4120" s="1"/>
  <c r="F4121"/>
  <c r="H4121" s="1"/>
  <c r="F4039"/>
  <c r="H4039" s="1"/>
  <c r="G4039"/>
  <c r="F4038"/>
  <c r="H4038" s="1"/>
  <c r="G4038"/>
  <c r="F4037"/>
  <c r="H4037" s="1"/>
  <c r="G4037"/>
  <c r="F4036"/>
  <c r="H4036" s="1"/>
  <c r="G4036"/>
  <c r="F4035"/>
  <c r="H4035" s="1"/>
  <c r="G4035"/>
  <c r="F4034"/>
  <c r="H4034" s="1"/>
  <c r="G4034"/>
  <c r="F4033"/>
  <c r="H4033" s="1"/>
  <c r="G4033"/>
  <c r="F4032"/>
  <c r="H4032" s="1"/>
  <c r="G4032"/>
  <c r="F4031"/>
  <c r="H4031" s="1"/>
  <c r="G4031"/>
  <c r="F4030"/>
  <c r="H4030" s="1"/>
  <c r="G4030"/>
  <c r="F4029"/>
  <c r="H4029" s="1"/>
  <c r="G4029"/>
  <c r="F4028"/>
  <c r="H4028" s="1"/>
  <c r="G4028"/>
  <c r="F4027"/>
  <c r="H4027" s="1"/>
  <c r="G4027"/>
  <c r="F4026"/>
  <c r="H4026" s="1"/>
  <c r="G4026"/>
  <c r="F4025"/>
  <c r="H4025" s="1"/>
  <c r="G4025"/>
  <c r="F4024"/>
  <c r="H4024" s="1"/>
  <c r="G4024"/>
  <c r="F4023"/>
  <c r="H4023" s="1"/>
  <c r="G4023"/>
  <c r="F4022"/>
  <c r="H4022" s="1"/>
  <c r="G4022"/>
  <c r="F4021"/>
  <c r="H4021" s="1"/>
  <c r="G4021"/>
  <c r="F4020"/>
  <c r="H4020" s="1"/>
  <c r="G4020"/>
  <c r="F4019"/>
  <c r="H4019" s="1"/>
  <c r="G4019"/>
  <c r="F4018"/>
  <c r="H4018" s="1"/>
  <c r="G4018"/>
  <c r="F4017"/>
  <c r="H4017" s="1"/>
  <c r="G4017"/>
  <c r="F4016"/>
  <c r="H4016" s="1"/>
  <c r="G4016"/>
  <c r="F4015"/>
  <c r="H4015" s="1"/>
  <c r="G4015"/>
  <c r="F4014"/>
  <c r="H4014" s="1"/>
  <c r="G4014"/>
  <c r="F4013"/>
  <c r="H4013" s="1"/>
  <c r="G4013"/>
  <c r="F4012"/>
  <c r="H4012" s="1"/>
  <c r="G4012"/>
  <c r="F4011"/>
  <c r="H4011" s="1"/>
  <c r="G4011"/>
  <c r="F4010"/>
  <c r="H4010" s="1"/>
  <c r="G4010"/>
  <c r="F4009"/>
  <c r="H4009" s="1"/>
  <c r="G4009"/>
  <c r="F4008"/>
  <c r="H4008" s="1"/>
  <c r="G4008"/>
  <c r="F4007"/>
  <c r="H4007" s="1"/>
  <c r="G4007"/>
  <c r="F4006"/>
  <c r="H4006" s="1"/>
  <c r="G4006"/>
  <c r="F4005"/>
  <c r="H4005" s="1"/>
  <c r="G4005"/>
  <c r="F4004"/>
  <c r="H4004" s="1"/>
  <c r="G4004"/>
  <c r="F4003"/>
  <c r="H4003" s="1"/>
  <c r="G4003"/>
  <c r="F4002"/>
  <c r="H4002" s="1"/>
  <c r="G4002"/>
  <c r="F4001"/>
  <c r="H4001" s="1"/>
  <c r="G4001"/>
  <c r="F4000"/>
  <c r="H4000" s="1"/>
  <c r="G4000"/>
  <c r="F3999"/>
  <c r="H3999" s="1"/>
  <c r="G3999"/>
  <c r="F3998"/>
  <c r="H3998" s="1"/>
  <c r="G3998"/>
  <c r="F3997"/>
  <c r="H3997" s="1"/>
  <c r="G3997"/>
  <c r="F3996"/>
  <c r="H3996" s="1"/>
  <c r="G3996"/>
  <c r="F3995"/>
  <c r="H3995" s="1"/>
  <c r="G3995"/>
  <c r="F3994"/>
  <c r="H3994" s="1"/>
  <c r="G3994"/>
  <c r="F3993"/>
  <c r="H3993" s="1"/>
  <c r="G3993"/>
  <c r="F3992"/>
  <c r="H3992" s="1"/>
  <c r="G3992"/>
  <c r="F3991"/>
  <c r="H3991" s="1"/>
  <c r="G3991"/>
  <c r="F3990"/>
  <c r="H3990" s="1"/>
  <c r="G3990"/>
  <c r="F3989"/>
  <c r="H3989" s="1"/>
  <c r="G3989"/>
  <c r="F3988"/>
  <c r="H3988" s="1"/>
  <c r="G3988"/>
  <c r="G3982"/>
  <c r="G3983"/>
  <c r="G3984"/>
  <c r="G3985"/>
  <c r="G3986"/>
  <c r="G3987"/>
  <c r="F3982"/>
  <c r="H3982" s="1"/>
  <c r="F3983"/>
  <c r="H3983" s="1"/>
  <c r="F3984"/>
  <c r="H3984" s="1"/>
  <c r="F3985"/>
  <c r="H3985" s="1"/>
  <c r="F3986"/>
  <c r="H3986" s="1"/>
  <c r="F3987"/>
  <c r="H3987" s="1"/>
  <c r="G3972"/>
  <c r="F3972"/>
  <c r="H3972" s="1"/>
  <c r="F3842"/>
  <c r="H3842" s="1"/>
  <c r="G3842"/>
  <c r="F3826"/>
  <c r="H3826" s="1"/>
  <c r="F3827"/>
  <c r="H3827" s="1"/>
  <c r="F3828"/>
  <c r="H3828" s="1"/>
  <c r="F3829"/>
  <c r="H3829" s="1"/>
  <c r="F3830"/>
  <c r="H3830" s="1"/>
  <c r="F3831"/>
  <c r="H3831" s="1"/>
  <c r="F3832"/>
  <c r="H3832" s="1"/>
  <c r="F3833"/>
  <c r="H3833" s="1"/>
  <c r="F3834"/>
  <c r="H3834" s="1"/>
  <c r="F3835"/>
  <c r="H3835" s="1"/>
  <c r="F3836"/>
  <c r="H3836" s="1"/>
  <c r="F3837"/>
  <c r="H3837" s="1"/>
  <c r="F3838"/>
  <c r="H3838" s="1"/>
  <c r="F3839"/>
  <c r="H3839" s="1"/>
  <c r="F3840"/>
  <c r="H3840" s="1"/>
  <c r="F3841"/>
  <c r="H3841" s="1"/>
  <c r="G3826"/>
  <c r="G3827"/>
  <c r="G3828"/>
  <c r="G3829"/>
  <c r="G3830"/>
  <c r="G3831"/>
  <c r="G3832"/>
  <c r="G3833"/>
  <c r="G3834"/>
  <c r="G3835"/>
  <c r="G3836"/>
  <c r="G3837"/>
  <c r="G3838"/>
  <c r="G3839"/>
  <c r="G3840"/>
  <c r="G3841"/>
  <c r="G3811"/>
  <c r="G3812"/>
  <c r="G3813"/>
  <c r="G3814"/>
  <c r="G3815"/>
  <c r="G3816"/>
  <c r="G3817"/>
  <c r="G3818"/>
  <c r="G3819"/>
  <c r="G3820"/>
  <c r="G3821"/>
  <c r="G3822"/>
  <c r="G3823"/>
  <c r="G3824"/>
  <c r="G3825"/>
  <c r="F3811"/>
  <c r="H3811" s="1"/>
  <c r="F3812"/>
  <c r="H3812" s="1"/>
  <c r="F3813"/>
  <c r="H3813" s="1"/>
  <c r="F3814"/>
  <c r="H3814" s="1"/>
  <c r="F3815"/>
  <c r="H3815" s="1"/>
  <c r="F3816"/>
  <c r="H3816" s="1"/>
  <c r="F3817"/>
  <c r="H3817" s="1"/>
  <c r="F3818"/>
  <c r="H3818" s="1"/>
  <c r="F3819"/>
  <c r="H3819" s="1"/>
  <c r="F3820"/>
  <c r="H3820" s="1"/>
  <c r="F3821"/>
  <c r="H3821" s="1"/>
  <c r="F3822"/>
  <c r="H3822" s="1"/>
  <c r="F3823"/>
  <c r="H3823" s="1"/>
  <c r="F3824"/>
  <c r="H3824" s="1"/>
  <c r="F3825"/>
  <c r="H3825" s="1"/>
  <c r="G3791"/>
  <c r="G3792"/>
  <c r="G3793"/>
  <c r="G3794"/>
  <c r="G3795"/>
  <c r="G3796"/>
  <c r="G3797"/>
  <c r="G3798"/>
  <c r="F3791"/>
  <c r="H3791" s="1"/>
  <c r="F3792"/>
  <c r="H3792" s="1"/>
  <c r="F3793"/>
  <c r="H3793" s="1"/>
  <c r="F3794"/>
  <c r="H3794" s="1"/>
  <c r="F3795"/>
  <c r="H3795" s="1"/>
  <c r="F3796"/>
  <c r="H3796" s="1"/>
  <c r="F3797"/>
  <c r="H3797" s="1"/>
  <c r="F3798"/>
  <c r="H3798" s="1"/>
  <c r="G3790"/>
  <c r="F3790"/>
  <c r="H3790" s="1"/>
  <c r="F3777"/>
  <c r="H3777" s="1"/>
  <c r="G3777"/>
  <c r="F3776"/>
  <c r="H3776" s="1"/>
  <c r="G3776"/>
  <c r="F3775"/>
  <c r="G3775"/>
  <c r="F3774"/>
  <c r="H3774" s="1"/>
  <c r="G3774"/>
  <c r="F3773"/>
  <c r="H3773" s="1"/>
  <c r="G3773"/>
  <c r="F3772"/>
  <c r="H3772" s="1"/>
  <c r="G3772"/>
  <c r="G3757"/>
  <c r="G3758"/>
  <c r="G3759"/>
  <c r="G3760"/>
  <c r="G3761"/>
  <c r="G3762"/>
  <c r="G3763"/>
  <c r="G3764"/>
  <c r="G3765"/>
  <c r="G3766"/>
  <c r="G3767"/>
  <c r="G3768"/>
  <c r="G3769"/>
  <c r="G3770"/>
  <c r="G3771"/>
  <c r="F3757"/>
  <c r="H3757" s="1"/>
  <c r="F3758"/>
  <c r="H3758" s="1"/>
  <c r="F3759"/>
  <c r="H3759" s="1"/>
  <c r="F3760"/>
  <c r="H3760" s="1"/>
  <c r="F3761"/>
  <c r="H3761" s="1"/>
  <c r="F3762"/>
  <c r="H3762" s="1"/>
  <c r="F3763"/>
  <c r="H3763" s="1"/>
  <c r="F3764"/>
  <c r="H3764" s="1"/>
  <c r="F3765"/>
  <c r="H3765" s="1"/>
  <c r="F3766"/>
  <c r="H3766" s="1"/>
  <c r="F3767"/>
  <c r="H3767" s="1"/>
  <c r="F3768"/>
  <c r="H3768" s="1"/>
  <c r="F3769"/>
  <c r="H3769" s="1"/>
  <c r="F3770"/>
  <c r="H3770" s="1"/>
  <c r="F3771"/>
  <c r="H3771" s="1"/>
  <c r="F258" i="3" l="1"/>
  <c r="F264" s="1"/>
  <c r="E258"/>
  <c r="E264" s="1"/>
  <c r="E241"/>
  <c r="C241" s="1"/>
  <c r="D42" i="17"/>
  <c r="H3775" i="2"/>
  <c r="C257" i="3"/>
  <c r="D257"/>
  <c r="G4171" i="2"/>
  <c r="F4171"/>
  <c r="F241" i="3" s="1"/>
  <c r="D241" s="1"/>
  <c r="H4169" i="2"/>
  <c r="H4171" s="1"/>
  <c r="F3732"/>
  <c r="H3732" s="1"/>
  <c r="G3732"/>
  <c r="F3731"/>
  <c r="H3731" s="1"/>
  <c r="G3731"/>
  <c r="F3730"/>
  <c r="H3730" s="1"/>
  <c r="G3730"/>
  <c r="F3729"/>
  <c r="H3729" s="1"/>
  <c r="G3729"/>
  <c r="F3728"/>
  <c r="H3728" s="1"/>
  <c r="G3728"/>
  <c r="F3727"/>
  <c r="H3727" s="1"/>
  <c r="G3727"/>
  <c r="F3726"/>
  <c r="H3726" s="1"/>
  <c r="G3726"/>
  <c r="F3725"/>
  <c r="H3725" s="1"/>
  <c r="G3725"/>
  <c r="F3724"/>
  <c r="H3724" s="1"/>
  <c r="G3724"/>
  <c r="F3723"/>
  <c r="H3723" s="1"/>
  <c r="G3723"/>
  <c r="F3722"/>
  <c r="H3722" s="1"/>
  <c r="G3722"/>
  <c r="F3721"/>
  <c r="H3721" s="1"/>
  <c r="G3721"/>
  <c r="F3720"/>
  <c r="H3720" s="1"/>
  <c r="G3720"/>
  <c r="F3719"/>
  <c r="H3719" s="1"/>
  <c r="G3719"/>
  <c r="F3718"/>
  <c r="H3718" s="1"/>
  <c r="G3718"/>
  <c r="F3717"/>
  <c r="H3717" s="1"/>
  <c r="G3717"/>
  <c r="F3716"/>
  <c r="H3716" s="1"/>
  <c r="G3716"/>
  <c r="F3715"/>
  <c r="H3715" s="1"/>
  <c r="G3715"/>
  <c r="F3714"/>
  <c r="H3714" s="1"/>
  <c r="G3714"/>
  <c r="F3713"/>
  <c r="H3713" s="1"/>
  <c r="G3713"/>
  <c r="F3712"/>
  <c r="H3712" s="1"/>
  <c r="G3712"/>
  <c r="F3711"/>
  <c r="H3711" s="1"/>
  <c r="G3711"/>
  <c r="F3710"/>
  <c r="H3710" s="1"/>
  <c r="G3710"/>
  <c r="F3709"/>
  <c r="H3709" s="1"/>
  <c r="G3709"/>
  <c r="F3708"/>
  <c r="H3708" s="1"/>
  <c r="G3708"/>
  <c r="F3707"/>
  <c r="H3707" s="1"/>
  <c r="G3707"/>
  <c r="F3706"/>
  <c r="H3706" s="1"/>
  <c r="G3706"/>
  <c r="F3705"/>
  <c r="H3705" s="1"/>
  <c r="G3705"/>
  <c r="G3650"/>
  <c r="G3651"/>
  <c r="F3650"/>
  <c r="H3650" s="1"/>
  <c r="F3651"/>
  <c r="H3651" s="1"/>
  <c r="G3646"/>
  <c r="G3647"/>
  <c r="F3646"/>
  <c r="H3646" s="1"/>
  <c r="F3647"/>
  <c r="H3647" s="1"/>
  <c r="G3648"/>
  <c r="F3648"/>
  <c r="H3648" s="1"/>
  <c r="G3624"/>
  <c r="G3625"/>
  <c r="F3624"/>
  <c r="H3624" s="1"/>
  <c r="F3625"/>
  <c r="H3625" s="1"/>
  <c r="E3626"/>
  <c r="G3586"/>
  <c r="F3586"/>
  <c r="H3586" s="1"/>
  <c r="G3561"/>
  <c r="G3562"/>
  <c r="G3563"/>
  <c r="G3564"/>
  <c r="G3565"/>
  <c r="F3561"/>
  <c r="H3561" s="1"/>
  <c r="F3562"/>
  <c r="H3562" s="1"/>
  <c r="F3563"/>
  <c r="H3563" s="1"/>
  <c r="F3564"/>
  <c r="H3564" s="1"/>
  <c r="F3565"/>
  <c r="H3565" s="1"/>
  <c r="G3536"/>
  <c r="G3537"/>
  <c r="G3538"/>
  <c r="G3539"/>
  <c r="G3540"/>
  <c r="G3541"/>
  <c r="G3542"/>
  <c r="G3543"/>
  <c r="F3536"/>
  <c r="H3536" s="1"/>
  <c r="F3537"/>
  <c r="H3537" s="1"/>
  <c r="F3538"/>
  <c r="H3538" s="1"/>
  <c r="F3539"/>
  <c r="H3539" s="1"/>
  <c r="F3540"/>
  <c r="H3540" s="1"/>
  <c r="F3541"/>
  <c r="H3541" s="1"/>
  <c r="F3542"/>
  <c r="H3542" s="1"/>
  <c r="F3543"/>
  <c r="H3543" s="1"/>
  <c r="F3525"/>
  <c r="H3525" s="1"/>
  <c r="G3525"/>
  <c r="F3523"/>
  <c r="H3523" s="1"/>
  <c r="G3523"/>
  <c r="F3514"/>
  <c r="H3514" s="1"/>
  <c r="G3514"/>
  <c r="F3513"/>
  <c r="H3513" s="1"/>
  <c r="G3513"/>
  <c r="F3512"/>
  <c r="H3512" s="1"/>
  <c r="G3512"/>
  <c r="F3511"/>
  <c r="H3511" s="1"/>
  <c r="G3511"/>
  <c r="G3510"/>
  <c r="F3510"/>
  <c r="H3510" s="1"/>
  <c r="F3381"/>
  <c r="H3381" s="1"/>
  <c r="G3381"/>
  <c r="F3380"/>
  <c r="H3380" s="1"/>
  <c r="G3380"/>
  <c r="F3379"/>
  <c r="H3379" s="1"/>
  <c r="G3379"/>
  <c r="F3378"/>
  <c r="H3378" s="1"/>
  <c r="G3378"/>
  <c r="F3377"/>
  <c r="H3377" s="1"/>
  <c r="G3377"/>
  <c r="F3376"/>
  <c r="H3376" s="1"/>
  <c r="G3376"/>
  <c r="F3375"/>
  <c r="H3375" s="1"/>
  <c r="G3375"/>
  <c r="F3374"/>
  <c r="H3374" s="1"/>
  <c r="G3374"/>
  <c r="F3373"/>
  <c r="H3373" s="1"/>
  <c r="G3373"/>
  <c r="F3372"/>
  <c r="H3372" s="1"/>
  <c r="G3372"/>
  <c r="F3371"/>
  <c r="H3371" s="1"/>
  <c r="G3371"/>
  <c r="F3370"/>
  <c r="H3370" s="1"/>
  <c r="G3370"/>
  <c r="F3369"/>
  <c r="H3369" s="1"/>
  <c r="G3369"/>
  <c r="F3368"/>
  <c r="H3368" s="1"/>
  <c r="G3368"/>
  <c r="F3367"/>
  <c r="H3367" s="1"/>
  <c r="G3367"/>
  <c r="F3366"/>
  <c r="H3366" s="1"/>
  <c r="G3366"/>
  <c r="F3365"/>
  <c r="H3365" s="1"/>
  <c r="G3365"/>
  <c r="F3364"/>
  <c r="H3364" s="1"/>
  <c r="G3364"/>
  <c r="F3363"/>
  <c r="H3363" s="1"/>
  <c r="G3363"/>
  <c r="F3362"/>
  <c r="H3362" s="1"/>
  <c r="G3362"/>
  <c r="F3361"/>
  <c r="H3361" s="1"/>
  <c r="G3361"/>
  <c r="F3360"/>
  <c r="H3360" s="1"/>
  <c r="G3360"/>
  <c r="F3359"/>
  <c r="H3359" s="1"/>
  <c r="G3359"/>
  <c r="F3358"/>
  <c r="H3358" s="1"/>
  <c r="G3358"/>
  <c r="F3357"/>
  <c r="H3357" s="1"/>
  <c r="G3357"/>
  <c r="F3356"/>
  <c r="H3356" s="1"/>
  <c r="G3356"/>
  <c r="F3355"/>
  <c r="H3355" s="1"/>
  <c r="G3355"/>
  <c r="F3354"/>
  <c r="H3354" s="1"/>
  <c r="G3354"/>
  <c r="F3174"/>
  <c r="H3174" s="1"/>
  <c r="G3174"/>
  <c r="F3173"/>
  <c r="H3173" s="1"/>
  <c r="G3173"/>
  <c r="F3172"/>
  <c r="H3172" s="1"/>
  <c r="G3172"/>
  <c r="F3171"/>
  <c r="H3171" s="1"/>
  <c r="G3171"/>
  <c r="F3170"/>
  <c r="H3170" s="1"/>
  <c r="G3170"/>
  <c r="F3169"/>
  <c r="H3169" s="1"/>
  <c r="G3169"/>
  <c r="F3168"/>
  <c r="H3168" s="1"/>
  <c r="G3168"/>
  <c r="F3167"/>
  <c r="H3167" s="1"/>
  <c r="G3167"/>
  <c r="F3166"/>
  <c r="H3166" s="1"/>
  <c r="G3166"/>
  <c r="F3165"/>
  <c r="H3165" s="1"/>
  <c r="G3165"/>
  <c r="F3164"/>
  <c r="H3164" s="1"/>
  <c r="G3164"/>
  <c r="F3163"/>
  <c r="H3163" s="1"/>
  <c r="G3163"/>
  <c r="F3162"/>
  <c r="H3162" s="1"/>
  <c r="G3162"/>
  <c r="F3161"/>
  <c r="H3161" s="1"/>
  <c r="G3161"/>
  <c r="F3160"/>
  <c r="H3160" s="1"/>
  <c r="G3160"/>
  <c r="F3159"/>
  <c r="H3159" s="1"/>
  <c r="G3159"/>
  <c r="F3158"/>
  <c r="H3158" s="1"/>
  <c r="G3158"/>
  <c r="F3157"/>
  <c r="H3157" s="1"/>
  <c r="G3157"/>
  <c r="F3156"/>
  <c r="H3156" s="1"/>
  <c r="G3156"/>
  <c r="F3155"/>
  <c r="H3155" s="1"/>
  <c r="G3155"/>
  <c r="F3154"/>
  <c r="H3154" s="1"/>
  <c r="G3154"/>
  <c r="F3153"/>
  <c r="H3153" s="1"/>
  <c r="G3153"/>
  <c r="F3152"/>
  <c r="H3152" s="1"/>
  <c r="G3152"/>
  <c r="F3151"/>
  <c r="H3151" s="1"/>
  <c r="G3151"/>
  <c r="F3150"/>
  <c r="H3150" s="1"/>
  <c r="G3150"/>
  <c r="F3149"/>
  <c r="H3149" s="1"/>
  <c r="G3149"/>
  <c r="F3148"/>
  <c r="H3148" s="1"/>
  <c r="G3148"/>
  <c r="F3147"/>
  <c r="H3147" s="1"/>
  <c r="G3147"/>
  <c r="F3146"/>
  <c r="H3146" s="1"/>
  <c r="G3146"/>
  <c r="F3145"/>
  <c r="H3145" s="1"/>
  <c r="G3145"/>
  <c r="F3144"/>
  <c r="H3144" s="1"/>
  <c r="G3144"/>
  <c r="G3130"/>
  <c r="G3131"/>
  <c r="G3132"/>
  <c r="G3133"/>
  <c r="G3134"/>
  <c r="G3135"/>
  <c r="G3136"/>
  <c r="G3137"/>
  <c r="G3138"/>
  <c r="G3139"/>
  <c r="G3140"/>
  <c r="G3141"/>
  <c r="G3142"/>
  <c r="G3143"/>
  <c r="F3130"/>
  <c r="H3130" s="1"/>
  <c r="F3131"/>
  <c r="H3131" s="1"/>
  <c r="F3132"/>
  <c r="H3132" s="1"/>
  <c r="F3133"/>
  <c r="H3133" s="1"/>
  <c r="F3134"/>
  <c r="H3134" s="1"/>
  <c r="F3135"/>
  <c r="H3135" s="1"/>
  <c r="F3136"/>
  <c r="H3136" s="1"/>
  <c r="F3137"/>
  <c r="H3137" s="1"/>
  <c r="F3138"/>
  <c r="H3138" s="1"/>
  <c r="F3139"/>
  <c r="H3139" s="1"/>
  <c r="F3140"/>
  <c r="H3140" s="1"/>
  <c r="F3141"/>
  <c r="H3141" s="1"/>
  <c r="F3142"/>
  <c r="H3142" s="1"/>
  <c r="F3143"/>
  <c r="H3143" s="1"/>
  <c r="G3116"/>
  <c r="G3117"/>
  <c r="G3118"/>
  <c r="G3119"/>
  <c r="G3120"/>
  <c r="G3121"/>
  <c r="G3122"/>
  <c r="G3123"/>
  <c r="G3124"/>
  <c r="G3125"/>
  <c r="G3126"/>
  <c r="G3127"/>
  <c r="G3128"/>
  <c r="G3129"/>
  <c r="F3116"/>
  <c r="H3116" s="1"/>
  <c r="F3117"/>
  <c r="H3117" s="1"/>
  <c r="F3118"/>
  <c r="H3118" s="1"/>
  <c r="F3119"/>
  <c r="H3119" s="1"/>
  <c r="F3120"/>
  <c r="H3120" s="1"/>
  <c r="F3121"/>
  <c r="H3121" s="1"/>
  <c r="F3122"/>
  <c r="H3122" s="1"/>
  <c r="F3123"/>
  <c r="H3123" s="1"/>
  <c r="F3124"/>
  <c r="H3124" s="1"/>
  <c r="F3125"/>
  <c r="H3125" s="1"/>
  <c r="F3126"/>
  <c r="H3126" s="1"/>
  <c r="F3127"/>
  <c r="H3127" s="1"/>
  <c r="F3128"/>
  <c r="H3128" s="1"/>
  <c r="F3129"/>
  <c r="H3129" s="1"/>
  <c r="F3097"/>
  <c r="H3097" s="1"/>
  <c r="G3097"/>
  <c r="F3096"/>
  <c r="H3096" s="1"/>
  <c r="G3096"/>
  <c r="F3095"/>
  <c r="H3095" s="1"/>
  <c r="G3095"/>
  <c r="F3094"/>
  <c r="H3094" s="1"/>
  <c r="G3094"/>
  <c r="F3093"/>
  <c r="H3093" s="1"/>
  <c r="G3093"/>
  <c r="F3092"/>
  <c r="H3092" s="1"/>
  <c r="G3092"/>
  <c r="F3091"/>
  <c r="H3091" s="1"/>
  <c r="G3091"/>
  <c r="F3090"/>
  <c r="H3090" s="1"/>
  <c r="G3090"/>
  <c r="G2924"/>
  <c r="G2925"/>
  <c r="F2924"/>
  <c r="H2924" s="1"/>
  <c r="F2925"/>
  <c r="H2925" s="1"/>
  <c r="C258" i="3" l="1"/>
  <c r="C264" s="1"/>
  <c r="D258"/>
  <c r="D264" s="1"/>
  <c r="E42" i="17"/>
  <c r="G42" s="1"/>
  <c r="F42"/>
  <c r="G2850" i="2"/>
  <c r="G2851"/>
  <c r="G2852"/>
  <c r="G2853"/>
  <c r="G2854"/>
  <c r="G2855"/>
  <c r="G2856"/>
  <c r="F2850"/>
  <c r="H2850" s="1"/>
  <c r="F2851"/>
  <c r="H2851" s="1"/>
  <c r="F2852"/>
  <c r="H2852" s="1"/>
  <c r="F2853"/>
  <c r="H2853" s="1"/>
  <c r="F2854"/>
  <c r="H2854" s="1"/>
  <c r="F2855"/>
  <c r="H2855" s="1"/>
  <c r="F2856"/>
  <c r="H2856" s="1"/>
  <c r="G2833"/>
  <c r="G2834"/>
  <c r="G2835"/>
  <c r="G2836"/>
  <c r="G2837"/>
  <c r="G2838"/>
  <c r="G2839"/>
  <c r="G2840"/>
  <c r="G2841"/>
  <c r="G2842"/>
  <c r="G2843"/>
  <c r="G2844"/>
  <c r="G2845"/>
  <c r="G2846"/>
  <c r="G2847"/>
  <c r="G2848"/>
  <c r="G2849"/>
  <c r="F2833"/>
  <c r="H2833" s="1"/>
  <c r="F2834"/>
  <c r="H2834" s="1"/>
  <c r="F2835"/>
  <c r="H2835" s="1"/>
  <c r="F2836"/>
  <c r="H2836" s="1"/>
  <c r="F2837"/>
  <c r="H2837" s="1"/>
  <c r="F2838"/>
  <c r="H2838" s="1"/>
  <c r="F2839"/>
  <c r="H2839" s="1"/>
  <c r="F2840"/>
  <c r="H2840" s="1"/>
  <c r="F2841"/>
  <c r="H2841" s="1"/>
  <c r="F2842"/>
  <c r="H2842" s="1"/>
  <c r="F2843"/>
  <c r="H2843" s="1"/>
  <c r="F2844"/>
  <c r="H2844" s="1"/>
  <c r="F2845"/>
  <c r="H2845" s="1"/>
  <c r="F2846"/>
  <c r="H2846" s="1"/>
  <c r="F2847"/>
  <c r="H2847" s="1"/>
  <c r="F2848"/>
  <c r="H2848" s="1"/>
  <c r="F2849"/>
  <c r="H2849" s="1"/>
  <c r="F2823"/>
  <c r="H2823" s="1"/>
  <c r="G2823"/>
  <c r="F2822"/>
  <c r="H2822" s="1"/>
  <c r="G2822"/>
  <c r="F2820"/>
  <c r="H2820" s="1"/>
  <c r="G2820"/>
  <c r="F2814"/>
  <c r="H2814" s="1"/>
  <c r="G2814"/>
  <c r="G2787"/>
  <c r="F2787"/>
  <c r="H2787" s="1"/>
  <c r="G2759"/>
  <c r="F2759"/>
  <c r="H2759" s="1"/>
  <c r="G2744"/>
  <c r="G2745"/>
  <c r="G2746"/>
  <c r="G2747"/>
  <c r="G2748"/>
  <c r="G2749"/>
  <c r="G2750"/>
  <c r="G2751"/>
  <c r="F2744"/>
  <c r="H2744" s="1"/>
  <c r="F2745"/>
  <c r="H2745" s="1"/>
  <c r="F2746"/>
  <c r="H2746" s="1"/>
  <c r="F2747"/>
  <c r="H2747" s="1"/>
  <c r="F2748"/>
  <c r="H2748" s="1"/>
  <c r="F2749"/>
  <c r="H2749" s="1"/>
  <c r="F2750"/>
  <c r="H2750" s="1"/>
  <c r="F2751"/>
  <c r="H2751" s="1"/>
  <c r="G2727"/>
  <c r="F2727"/>
  <c r="H2727" s="1"/>
  <c r="G2660" l="1"/>
  <c r="G2661"/>
  <c r="G2662"/>
  <c r="G2663"/>
  <c r="G2664"/>
  <c r="G2665"/>
  <c r="G2666"/>
  <c r="G2667"/>
  <c r="G2668"/>
  <c r="G2669"/>
  <c r="G2670"/>
  <c r="G2671"/>
  <c r="G2672"/>
  <c r="G2673"/>
  <c r="G2674"/>
  <c r="G2675"/>
  <c r="G2676"/>
  <c r="G2677"/>
  <c r="G2678"/>
  <c r="G2679"/>
  <c r="G2680"/>
  <c r="G2681"/>
  <c r="G2682"/>
  <c r="G2683"/>
  <c r="G2684"/>
  <c r="G2685"/>
  <c r="F2660"/>
  <c r="H2660" s="1"/>
  <c r="F2661"/>
  <c r="H2661" s="1"/>
  <c r="F2662"/>
  <c r="H2662" s="1"/>
  <c r="F2663"/>
  <c r="H2663" s="1"/>
  <c r="F2664"/>
  <c r="H2664" s="1"/>
  <c r="F2665"/>
  <c r="H2665" s="1"/>
  <c r="F2666"/>
  <c r="H2666" s="1"/>
  <c r="F2667"/>
  <c r="H2667" s="1"/>
  <c r="F2668"/>
  <c r="H2668" s="1"/>
  <c r="F2669"/>
  <c r="H2669" s="1"/>
  <c r="F2670"/>
  <c r="H2670" s="1"/>
  <c r="F2671"/>
  <c r="H2671" s="1"/>
  <c r="F2672"/>
  <c r="H2672" s="1"/>
  <c r="F2673"/>
  <c r="H2673" s="1"/>
  <c r="F2674"/>
  <c r="H2674" s="1"/>
  <c r="F2675"/>
  <c r="H2675" s="1"/>
  <c r="F2676"/>
  <c r="H2676" s="1"/>
  <c r="F2677"/>
  <c r="H2677" s="1"/>
  <c r="F2678"/>
  <c r="H2678" s="1"/>
  <c r="F2679"/>
  <c r="H2679" s="1"/>
  <c r="F2680"/>
  <c r="H2680" s="1"/>
  <c r="F2681"/>
  <c r="H2681" s="1"/>
  <c r="F2682"/>
  <c r="H2682" s="1"/>
  <c r="F2683"/>
  <c r="H2683" s="1"/>
  <c r="F2684"/>
  <c r="H2684" s="1"/>
  <c r="F2685"/>
  <c r="H2685" s="1"/>
  <c r="G2548" l="1"/>
  <c r="F2548"/>
  <c r="H2548" s="1"/>
  <c r="G2547"/>
  <c r="F2547"/>
  <c r="H2547" s="1"/>
  <c r="G2546"/>
  <c r="F2546"/>
  <c r="H2546" s="1"/>
  <c r="G2545"/>
  <c r="F2545"/>
  <c r="H2545" s="1"/>
  <c r="E2505"/>
  <c r="E2507" s="1"/>
  <c r="E2509" s="1"/>
  <c r="G2504"/>
  <c r="F2504"/>
  <c r="H2504" s="1"/>
  <c r="G2503"/>
  <c r="F2503"/>
  <c r="H2503" s="1"/>
  <c r="G2502"/>
  <c r="F2502"/>
  <c r="H2502" s="1"/>
  <c r="G2501"/>
  <c r="F2501"/>
  <c r="H2501" s="1"/>
  <c r="G2500"/>
  <c r="F2500"/>
  <c r="H2500" s="1"/>
  <c r="G2494"/>
  <c r="F2494"/>
  <c r="E172" i="3" l="1"/>
  <c r="F2505" i="2"/>
  <c r="F2507" s="1"/>
  <c r="F2509" s="1"/>
  <c r="G2505"/>
  <c r="H2494"/>
  <c r="H2505" s="1"/>
  <c r="G2507" l="1"/>
  <c r="G2509" s="1"/>
  <c r="H2507"/>
  <c r="H2509" s="1"/>
  <c r="C172" i="3"/>
  <c r="E173"/>
  <c r="E175" s="1"/>
  <c r="H14" i="28" s="1"/>
  <c r="G14" s="1"/>
  <c r="F172" i="3"/>
  <c r="E162"/>
  <c r="C162" s="1"/>
  <c r="G2443" i="2"/>
  <c r="F2443"/>
  <c r="H2443" s="1"/>
  <c r="G2442"/>
  <c r="F2442"/>
  <c r="G2437"/>
  <c r="F2437"/>
  <c r="H2437" s="1"/>
  <c r="G2436"/>
  <c r="F2436"/>
  <c r="G2433"/>
  <c r="F2433"/>
  <c r="E161" i="3"/>
  <c r="C161" s="1"/>
  <c r="G2428" i="2"/>
  <c r="F2428"/>
  <c r="H2428" s="1"/>
  <c r="G2426"/>
  <c r="F2426"/>
  <c r="H2426" s="1"/>
  <c r="E2429"/>
  <c r="E160" i="3" s="1"/>
  <c r="C160" s="1"/>
  <c r="F2385" i="2"/>
  <c r="H2385" s="1"/>
  <c r="G2385"/>
  <c r="F2386"/>
  <c r="H2386" s="1"/>
  <c r="G2386"/>
  <c r="F2387"/>
  <c r="H2387" s="1"/>
  <c r="G2387"/>
  <c r="F2388"/>
  <c r="H2388" s="1"/>
  <c r="G2388"/>
  <c r="F2389"/>
  <c r="H2389" s="1"/>
  <c r="G2389"/>
  <c r="F2390"/>
  <c r="H2390" s="1"/>
  <c r="G2390"/>
  <c r="F2391"/>
  <c r="H2391" s="1"/>
  <c r="G2391"/>
  <c r="F2392"/>
  <c r="H2392" s="1"/>
  <c r="G2392"/>
  <c r="F2393"/>
  <c r="H2393" s="1"/>
  <c r="G2393"/>
  <c r="F2394"/>
  <c r="H2394" s="1"/>
  <c r="G2394"/>
  <c r="F2395"/>
  <c r="H2395" s="1"/>
  <c r="G2395"/>
  <c r="F2396"/>
  <c r="H2396" s="1"/>
  <c r="G2396"/>
  <c r="F2397"/>
  <c r="H2397" s="1"/>
  <c r="G2397"/>
  <c r="F2398"/>
  <c r="H2398" s="1"/>
  <c r="G2398"/>
  <c r="F2399"/>
  <c r="H2399" s="1"/>
  <c r="G2399"/>
  <c r="F2400"/>
  <c r="H2400" s="1"/>
  <c r="G2400"/>
  <c r="F2401"/>
  <c r="H2401" s="1"/>
  <c r="G2401"/>
  <c r="F2402"/>
  <c r="H2402" s="1"/>
  <c r="G2402"/>
  <c r="F2403"/>
  <c r="H2403" s="1"/>
  <c r="G2403"/>
  <c r="F2404"/>
  <c r="H2404" s="1"/>
  <c r="G2404"/>
  <c r="F2405"/>
  <c r="H2405" s="1"/>
  <c r="G2405"/>
  <c r="F2406"/>
  <c r="H2406" s="1"/>
  <c r="G2406"/>
  <c r="F2407"/>
  <c r="H2407" s="1"/>
  <c r="G2407"/>
  <c r="F2408"/>
  <c r="H2408" s="1"/>
  <c r="G2408"/>
  <c r="F2410"/>
  <c r="H2410" s="1"/>
  <c r="G2410"/>
  <c r="F2411"/>
  <c r="H2411" s="1"/>
  <c r="G2411"/>
  <c r="F2412"/>
  <c r="H2412" s="1"/>
  <c r="G2412"/>
  <c r="F2413"/>
  <c r="H2413" s="1"/>
  <c r="G2413"/>
  <c r="F2414"/>
  <c r="H2414" s="1"/>
  <c r="G2414"/>
  <c r="F2415"/>
  <c r="H2415" s="1"/>
  <c r="G2415"/>
  <c r="F2416"/>
  <c r="H2416" s="1"/>
  <c r="G2416"/>
  <c r="F2417"/>
  <c r="H2417" s="1"/>
  <c r="G2417"/>
  <c r="F2421"/>
  <c r="H2421" s="1"/>
  <c r="G2421"/>
  <c r="G2384"/>
  <c r="F2384"/>
  <c r="H2384" l="1"/>
  <c r="H2422" s="1"/>
  <c r="F2422"/>
  <c r="G2422"/>
  <c r="E159" i="3"/>
  <c r="G2444" i="2"/>
  <c r="D172" i="3"/>
  <c r="F173"/>
  <c r="H2433" i="2"/>
  <c r="F2438"/>
  <c r="F161" i="3" s="1"/>
  <c r="D161" s="1"/>
  <c r="G2438" i="2"/>
  <c r="H2442"/>
  <c r="H2444" s="1"/>
  <c r="F2444"/>
  <c r="F162" i="3" s="1"/>
  <c r="D162" s="1"/>
  <c r="G2429" i="2"/>
  <c r="H2436"/>
  <c r="H2429"/>
  <c r="F2429"/>
  <c r="F160" i="3" s="1"/>
  <c r="D160" s="1"/>
  <c r="E2339" i="2"/>
  <c r="F2330"/>
  <c r="H2330" s="1"/>
  <c r="G2330"/>
  <c r="F2331"/>
  <c r="H2331" s="1"/>
  <c r="G2331"/>
  <c r="F2332"/>
  <c r="H2332" s="1"/>
  <c r="G2332"/>
  <c r="F2333"/>
  <c r="H2333" s="1"/>
  <c r="G2333"/>
  <c r="F2334"/>
  <c r="H2334" s="1"/>
  <c r="G2334"/>
  <c r="F2335"/>
  <c r="H2335" s="1"/>
  <c r="G2335"/>
  <c r="F2336"/>
  <c r="H2336" s="1"/>
  <c r="G2336"/>
  <c r="F2338"/>
  <c r="H2338" s="1"/>
  <c r="G2338"/>
  <c r="G2329"/>
  <c r="F2329"/>
  <c r="H2329" s="1"/>
  <c r="G2322"/>
  <c r="F2322"/>
  <c r="H2322" s="1"/>
  <c r="G2318"/>
  <c r="F2318"/>
  <c r="H2318" s="1"/>
  <c r="E149" i="3" l="1"/>
  <c r="C149" s="1"/>
  <c r="F159"/>
  <c r="F175"/>
  <c r="H2438" i="2"/>
  <c r="G2339"/>
  <c r="H2339"/>
  <c r="F2339"/>
  <c r="H2323"/>
  <c r="H2325" s="1"/>
  <c r="G2323"/>
  <c r="G2325" s="1"/>
  <c r="F2323"/>
  <c r="F2325" s="1"/>
  <c r="E2323"/>
  <c r="E2325" s="1"/>
  <c r="G2197"/>
  <c r="F2197"/>
  <c r="H2197" s="1"/>
  <c r="G2196"/>
  <c r="F2196"/>
  <c r="H2196" s="1"/>
  <c r="E2198"/>
  <c r="G2190"/>
  <c r="F2190"/>
  <c r="H2190" s="1"/>
  <c r="E120" i="3"/>
  <c r="C120" s="1"/>
  <c r="G2189" i="2"/>
  <c r="F2189"/>
  <c r="E2180"/>
  <c r="G2177"/>
  <c r="G2178"/>
  <c r="G2179"/>
  <c r="F2177"/>
  <c r="H2177" s="1"/>
  <c r="F2178"/>
  <c r="H2178" s="1"/>
  <c r="F2179"/>
  <c r="H2179" s="1"/>
  <c r="G2173"/>
  <c r="F2173"/>
  <c r="E2200" l="1"/>
  <c r="E2312" s="1"/>
  <c r="E121" i="3"/>
  <c r="C121" s="1"/>
  <c r="G2192" i="2"/>
  <c r="H2189"/>
  <c r="H2192" s="1"/>
  <c r="F2192"/>
  <c r="F120" i="3" s="1"/>
  <c r="D120" s="1"/>
  <c r="F149"/>
  <c r="D149" s="1"/>
  <c r="E118"/>
  <c r="C118" s="1"/>
  <c r="F145"/>
  <c r="F146" s="1"/>
  <c r="E145"/>
  <c r="E146" s="1"/>
  <c r="G2198" i="2"/>
  <c r="F2198"/>
  <c r="H2198"/>
  <c r="F2180"/>
  <c r="G2180"/>
  <c r="H2173"/>
  <c r="H2180" s="1"/>
  <c r="G1785"/>
  <c r="F1785"/>
  <c r="G2200" l="1"/>
  <c r="G2312" s="1"/>
  <c r="F2200"/>
  <c r="F2312" s="1"/>
  <c r="H2200"/>
  <c r="H2312" s="1"/>
  <c r="C122" i="3"/>
  <c r="C140" s="1"/>
  <c r="F121"/>
  <c r="D121" s="1"/>
  <c r="H1785" i="2"/>
  <c r="E122" i="3"/>
  <c r="E140" s="1"/>
  <c r="F118"/>
  <c r="D118" s="1"/>
  <c r="F1854" i="2"/>
  <c r="H1854" s="1"/>
  <c r="G1854"/>
  <c r="F1855"/>
  <c r="H1855" s="1"/>
  <c r="G1855"/>
  <c r="F1856"/>
  <c r="H1856" s="1"/>
  <c r="G1856"/>
  <c r="G1853"/>
  <c r="F1853"/>
  <c r="E83" i="3"/>
  <c r="C83" s="1"/>
  <c r="E1849" i="2"/>
  <c r="E82" i="3" s="1"/>
  <c r="C82" s="1"/>
  <c r="G1847" i="2"/>
  <c r="G1848"/>
  <c r="F1847"/>
  <c r="H1847" s="1"/>
  <c r="F1848"/>
  <c r="H1848" s="1"/>
  <c r="G1846"/>
  <c r="F1846"/>
  <c r="H1846" s="1"/>
  <c r="G1837"/>
  <c r="F1837"/>
  <c r="H1837" s="1"/>
  <c r="G1836"/>
  <c r="F1836"/>
  <c r="H1836" s="1"/>
  <c r="G1823"/>
  <c r="F1823"/>
  <c r="G1822"/>
  <c r="F1822"/>
  <c r="G1817"/>
  <c r="F1817"/>
  <c r="G1800"/>
  <c r="F1800"/>
  <c r="G1799"/>
  <c r="F1799"/>
  <c r="G1793"/>
  <c r="F1793"/>
  <c r="G1792"/>
  <c r="F1792"/>
  <c r="G1769"/>
  <c r="F1769"/>
  <c r="H1769" s="1"/>
  <c r="G1768"/>
  <c r="F1768"/>
  <c r="F1657"/>
  <c r="H1657" s="1"/>
  <c r="G1657"/>
  <c r="F1658"/>
  <c r="H1658" s="1"/>
  <c r="G1658"/>
  <c r="F1659"/>
  <c r="H1659" s="1"/>
  <c r="G1659"/>
  <c r="F1660"/>
  <c r="H1660" s="1"/>
  <c r="G1660"/>
  <c r="F1662"/>
  <c r="H1662" s="1"/>
  <c r="G1662"/>
  <c r="F1663"/>
  <c r="H1663" s="1"/>
  <c r="G1663"/>
  <c r="F1664"/>
  <c r="H1664" s="1"/>
  <c r="G1664"/>
  <c r="F1665"/>
  <c r="H1665" s="1"/>
  <c r="G1665"/>
  <c r="F1666"/>
  <c r="H1666" s="1"/>
  <c r="G1666"/>
  <c r="F1667"/>
  <c r="H1667" s="1"/>
  <c r="G1667"/>
  <c r="F1668"/>
  <c r="H1668" s="1"/>
  <c r="G1668"/>
  <c r="F1669"/>
  <c r="H1669" s="1"/>
  <c r="G1669"/>
  <c r="F1670"/>
  <c r="H1670" s="1"/>
  <c r="G1670"/>
  <c r="F1671"/>
  <c r="H1671" s="1"/>
  <c r="G1671"/>
  <c r="G1857" l="1"/>
  <c r="H1853"/>
  <c r="H1857" s="1"/>
  <c r="F1857"/>
  <c r="F83" i="3" s="1"/>
  <c r="D83" s="1"/>
  <c r="D122"/>
  <c r="D140" s="1"/>
  <c r="H1793" i="2"/>
  <c r="H1800"/>
  <c r="H1822"/>
  <c r="H1768"/>
  <c r="H1792"/>
  <c r="H1799"/>
  <c r="H1817"/>
  <c r="H1823"/>
  <c r="F122" i="3"/>
  <c r="F140" s="1"/>
  <c r="G1849" i="2"/>
  <c r="F1849"/>
  <c r="F82" i="3" s="1"/>
  <c r="D82" s="1"/>
  <c r="H1849" i="2"/>
  <c r="G1650"/>
  <c r="F1650"/>
  <c r="H1650" s="1"/>
  <c r="E76" i="3" l="1"/>
  <c r="F1636" i="2"/>
  <c r="H1636" s="1"/>
  <c r="G1636"/>
  <c r="F1637"/>
  <c r="H1637" s="1"/>
  <c r="G1637"/>
  <c r="F1638"/>
  <c r="H1638" s="1"/>
  <c r="G1638"/>
  <c r="F1639"/>
  <c r="H1639" s="1"/>
  <c r="G1639"/>
  <c r="F1640"/>
  <c r="H1640" s="1"/>
  <c r="G1640"/>
  <c r="F1641"/>
  <c r="H1641" s="1"/>
  <c r="G1641"/>
  <c r="F1642"/>
  <c r="H1642" s="1"/>
  <c r="G1642"/>
  <c r="F1643"/>
  <c r="H1643" s="1"/>
  <c r="G1643"/>
  <c r="F1644"/>
  <c r="H1644" s="1"/>
  <c r="G1644"/>
  <c r="G1635"/>
  <c r="F1635"/>
  <c r="E1629"/>
  <c r="E72" i="3" s="1"/>
  <c r="C72" s="1"/>
  <c r="G1628" i="2"/>
  <c r="G1629" s="1"/>
  <c r="F1628"/>
  <c r="H1628" s="1"/>
  <c r="H1629" s="1"/>
  <c r="G1621"/>
  <c r="G1622"/>
  <c r="F1621"/>
  <c r="H1621" s="1"/>
  <c r="F1622"/>
  <c r="H1622" s="1"/>
  <c r="G1620"/>
  <c r="F1620"/>
  <c r="H1620" s="1"/>
  <c r="G1596"/>
  <c r="G1597"/>
  <c r="G1598"/>
  <c r="G1599"/>
  <c r="G1600"/>
  <c r="G1601"/>
  <c r="G1602"/>
  <c r="G1603"/>
  <c r="G1604"/>
  <c r="G1605"/>
  <c r="G1606"/>
  <c r="G1607"/>
  <c r="F1596"/>
  <c r="H1596" s="1"/>
  <c r="F1597"/>
  <c r="H1597" s="1"/>
  <c r="F1598"/>
  <c r="H1598" s="1"/>
  <c r="F1599"/>
  <c r="H1599" s="1"/>
  <c r="F1600"/>
  <c r="H1600" s="1"/>
  <c r="F1601"/>
  <c r="H1601" s="1"/>
  <c r="F1602"/>
  <c r="H1602" s="1"/>
  <c r="F1603"/>
  <c r="H1603" s="1"/>
  <c r="F1604"/>
  <c r="H1604" s="1"/>
  <c r="F1605"/>
  <c r="H1605" s="1"/>
  <c r="F1606"/>
  <c r="H1606" s="1"/>
  <c r="F1607"/>
  <c r="H1607" s="1"/>
  <c r="E1591"/>
  <c r="E69" i="3" s="1"/>
  <c r="C69" s="1"/>
  <c r="G1590" i="2"/>
  <c r="G1591" s="1"/>
  <c r="F1590"/>
  <c r="H1590" s="1"/>
  <c r="H1591" s="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F1552"/>
  <c r="H1552" s="1"/>
  <c r="F1553"/>
  <c r="H1553" s="1"/>
  <c r="F1554"/>
  <c r="H1554" s="1"/>
  <c r="F1555"/>
  <c r="H1555" s="1"/>
  <c r="F1556"/>
  <c r="H1556" s="1"/>
  <c r="F1557"/>
  <c r="H1557" s="1"/>
  <c r="F1558"/>
  <c r="H1558" s="1"/>
  <c r="F1559"/>
  <c r="H1559" s="1"/>
  <c r="F1560"/>
  <c r="H1560" s="1"/>
  <c r="F1561"/>
  <c r="H1561" s="1"/>
  <c r="F1562"/>
  <c r="H1562" s="1"/>
  <c r="F1563"/>
  <c r="H1563" s="1"/>
  <c r="F1564"/>
  <c r="H1564" s="1"/>
  <c r="F1565"/>
  <c r="H1565" s="1"/>
  <c r="F1566"/>
  <c r="H1566" s="1"/>
  <c r="F1567"/>
  <c r="H1567" s="1"/>
  <c r="F1537"/>
  <c r="H1537" s="1"/>
  <c r="G1537"/>
  <c r="F1538"/>
  <c r="H1538" s="1"/>
  <c r="G1538"/>
  <c r="F1539"/>
  <c r="H1539" s="1"/>
  <c r="G1539"/>
  <c r="F1540"/>
  <c r="H1540" s="1"/>
  <c r="G1540"/>
  <c r="F1541"/>
  <c r="H1541" s="1"/>
  <c r="G1541"/>
  <c r="F1542"/>
  <c r="H1542" s="1"/>
  <c r="G1542"/>
  <c r="F1543"/>
  <c r="H1543" s="1"/>
  <c r="G1543"/>
  <c r="F1544"/>
  <c r="H1544" s="1"/>
  <c r="G1544"/>
  <c r="F1545"/>
  <c r="H1545" s="1"/>
  <c r="G1545"/>
  <c r="F1546"/>
  <c r="H1546" s="1"/>
  <c r="G1546"/>
  <c r="F1547"/>
  <c r="H1547" s="1"/>
  <c r="G1547"/>
  <c r="F1548"/>
  <c r="H1548" s="1"/>
  <c r="G1548"/>
  <c r="F1549"/>
  <c r="H1549" s="1"/>
  <c r="G1549"/>
  <c r="F1550"/>
  <c r="H1550" s="1"/>
  <c r="G1550"/>
  <c r="F1551"/>
  <c r="H1551" s="1"/>
  <c r="G1551"/>
  <c r="F1505"/>
  <c r="H1505" s="1"/>
  <c r="G1505"/>
  <c r="F1504"/>
  <c r="H1504" s="1"/>
  <c r="G1504"/>
  <c r="E1493"/>
  <c r="G1492"/>
  <c r="F1492"/>
  <c r="H1492" s="1"/>
  <c r="G1485"/>
  <c r="F1485"/>
  <c r="H1485" s="1"/>
  <c r="G1486"/>
  <c r="F1486"/>
  <c r="H1486" s="1"/>
  <c r="E63" i="3"/>
  <c r="C63" s="1"/>
  <c r="F1479" i="2"/>
  <c r="G1479"/>
  <c r="G1480" s="1"/>
  <c r="E1464"/>
  <c r="G1463"/>
  <c r="F1463"/>
  <c r="H1463" s="1"/>
  <c r="G1462"/>
  <c r="F1462"/>
  <c r="H1462" s="1"/>
  <c r="E1453"/>
  <c r="E52" i="3" s="1"/>
  <c r="C52" s="1"/>
  <c r="G1452" i="2"/>
  <c r="F1452"/>
  <c r="H1452" s="1"/>
  <c r="F1432"/>
  <c r="H1432" s="1"/>
  <c r="G1432"/>
  <c r="F1433"/>
  <c r="H1433" s="1"/>
  <c r="G1433"/>
  <c r="F1434"/>
  <c r="H1434" s="1"/>
  <c r="G1434"/>
  <c r="F1435"/>
  <c r="H1435" s="1"/>
  <c r="G1435"/>
  <c r="F1436"/>
  <c r="H1436" s="1"/>
  <c r="G1436"/>
  <c r="F1437"/>
  <c r="H1437" s="1"/>
  <c r="G1437"/>
  <c r="F1438"/>
  <c r="H1438" s="1"/>
  <c r="G1438"/>
  <c r="F1439"/>
  <c r="H1439" s="1"/>
  <c r="G1439"/>
  <c r="F1440"/>
  <c r="H1440" s="1"/>
  <c r="G1440"/>
  <c r="F1441"/>
  <c r="H1441" s="1"/>
  <c r="G1441"/>
  <c r="F1442"/>
  <c r="H1442" s="1"/>
  <c r="G1442"/>
  <c r="F1443"/>
  <c r="H1443" s="1"/>
  <c r="G1443"/>
  <c r="F1444"/>
  <c r="H1444" s="1"/>
  <c r="G1444"/>
  <c r="F1445"/>
  <c r="H1445" s="1"/>
  <c r="G1445"/>
  <c r="F1446"/>
  <c r="H1446" s="1"/>
  <c r="G1446"/>
  <c r="F1447"/>
  <c r="H1447" s="1"/>
  <c r="G1447"/>
  <c r="F1448"/>
  <c r="H1448" s="1"/>
  <c r="G1448"/>
  <c r="F1449"/>
  <c r="H1449" s="1"/>
  <c r="G1449"/>
  <c r="F1450"/>
  <c r="H1450" s="1"/>
  <c r="G1450"/>
  <c r="G1431"/>
  <c r="F1431"/>
  <c r="H1431" s="1"/>
  <c r="G1451"/>
  <c r="F1451"/>
  <c r="H1451" s="1"/>
  <c r="E1427"/>
  <c r="E51" i="3" s="1"/>
  <c r="C51" s="1"/>
  <c r="F1424" i="2"/>
  <c r="H1424" s="1"/>
  <c r="G1424"/>
  <c r="F1425"/>
  <c r="H1425" s="1"/>
  <c r="G1425"/>
  <c r="F1426"/>
  <c r="H1426" s="1"/>
  <c r="G1426"/>
  <c r="G1423"/>
  <c r="F1423"/>
  <c r="H1423" s="1"/>
  <c r="E1419"/>
  <c r="G1418"/>
  <c r="F1418"/>
  <c r="H1418" s="1"/>
  <c r="G1417"/>
  <c r="F1417"/>
  <c r="H1417" s="1"/>
  <c r="E1412"/>
  <c r="E49" i="3" s="1"/>
  <c r="C49" s="1"/>
  <c r="G1409" i="2"/>
  <c r="G1410"/>
  <c r="G1411"/>
  <c r="F1409"/>
  <c r="H1409" s="1"/>
  <c r="F1410"/>
  <c r="H1410" s="1"/>
  <c r="F1411"/>
  <c r="H1411" s="1"/>
  <c r="G1408"/>
  <c r="F1408"/>
  <c r="H1408" s="1"/>
  <c r="E1404"/>
  <c r="E48" i="3" s="1"/>
  <c r="C48" s="1"/>
  <c r="F1399" i="2"/>
  <c r="H1399" s="1"/>
  <c r="G1399"/>
  <c r="F1400"/>
  <c r="H1400" s="1"/>
  <c r="G1400"/>
  <c r="F1401"/>
  <c r="H1401" s="1"/>
  <c r="G1401"/>
  <c r="F1402"/>
  <c r="H1402" s="1"/>
  <c r="G1402"/>
  <c r="F1403"/>
  <c r="H1403" s="1"/>
  <c r="G1403"/>
  <c r="G1398"/>
  <c r="F1398"/>
  <c r="H1398" s="1"/>
  <c r="E1394"/>
  <c r="E47" i="3" s="1"/>
  <c r="C47" s="1"/>
  <c r="G1349" i="2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F1349"/>
  <c r="H1349" s="1"/>
  <c r="F1350"/>
  <c r="H1350" s="1"/>
  <c r="F1351"/>
  <c r="H1351" s="1"/>
  <c r="F1352"/>
  <c r="H1352" s="1"/>
  <c r="F1353"/>
  <c r="H1353" s="1"/>
  <c r="F1354"/>
  <c r="H1354" s="1"/>
  <c r="F1355"/>
  <c r="H1355" s="1"/>
  <c r="F1356"/>
  <c r="H1356" s="1"/>
  <c r="F1357"/>
  <c r="H1357" s="1"/>
  <c r="F1358"/>
  <c r="H1358" s="1"/>
  <c r="F1359"/>
  <c r="H1359" s="1"/>
  <c r="F1360"/>
  <c r="H1360" s="1"/>
  <c r="F1361"/>
  <c r="H1361" s="1"/>
  <c r="F1362"/>
  <c r="H1362" s="1"/>
  <c r="F1363"/>
  <c r="H1363" s="1"/>
  <c r="F1364"/>
  <c r="H1364" s="1"/>
  <c r="F1365"/>
  <c r="H1365" s="1"/>
  <c r="F1366"/>
  <c r="H1366" s="1"/>
  <c r="F1367"/>
  <c r="H1367" s="1"/>
  <c r="F1368"/>
  <c r="H1368" s="1"/>
  <c r="F1369"/>
  <c r="H1369" s="1"/>
  <c r="F1370"/>
  <c r="H1370" s="1"/>
  <c r="F1371"/>
  <c r="H1371" s="1"/>
  <c r="F1372"/>
  <c r="H1372" s="1"/>
  <c r="F1373"/>
  <c r="H1373" s="1"/>
  <c r="F1374"/>
  <c r="H1374" s="1"/>
  <c r="F1375"/>
  <c r="H1375" s="1"/>
  <c r="F1376"/>
  <c r="H1376" s="1"/>
  <c r="F1377"/>
  <c r="H1377" s="1"/>
  <c r="F1378"/>
  <c r="H1378" s="1"/>
  <c r="F1379"/>
  <c r="H1379" s="1"/>
  <c r="F1380"/>
  <c r="H1380" s="1"/>
  <c r="F1381"/>
  <c r="H1381" s="1"/>
  <c r="F1382"/>
  <c r="H1382" s="1"/>
  <c r="F1383"/>
  <c r="H1383" s="1"/>
  <c r="F1384"/>
  <c r="H1384" s="1"/>
  <c r="F1385"/>
  <c r="H1385" s="1"/>
  <c r="F1386"/>
  <c r="H1386" s="1"/>
  <c r="F1387"/>
  <c r="H1387" s="1"/>
  <c r="F1388"/>
  <c r="H1388" s="1"/>
  <c r="F1389"/>
  <c r="H1389" s="1"/>
  <c r="F1390"/>
  <c r="H1390" s="1"/>
  <c r="F1391"/>
  <c r="H1391" s="1"/>
  <c r="F1392"/>
  <c r="H1392" s="1"/>
  <c r="F1393"/>
  <c r="H1393" s="1"/>
  <c r="G1348"/>
  <c r="F1348"/>
  <c r="H1348" s="1"/>
  <c r="H1479" l="1"/>
  <c r="H1480" s="1"/>
  <c r="F1480"/>
  <c r="H1635"/>
  <c r="H1645" s="1"/>
  <c r="F1645"/>
  <c r="F76" i="3" s="1"/>
  <c r="G1645" i="2"/>
  <c r="E54" i="3"/>
  <c r="F1629" i="2"/>
  <c r="F72" i="3" s="1"/>
  <c r="D72" s="1"/>
  <c r="G1464" i="2"/>
  <c r="H1427"/>
  <c r="G1427"/>
  <c r="F1591"/>
  <c r="F69" i="3" s="1"/>
  <c r="D69" s="1"/>
  <c r="H1464" i="2"/>
  <c r="G1453"/>
  <c r="F1464"/>
  <c r="F1427"/>
  <c r="F51" i="3" s="1"/>
  <c r="D51" s="1"/>
  <c r="H1453" i="2"/>
  <c r="F1453"/>
  <c r="F52" i="3" s="1"/>
  <c r="D52" s="1"/>
  <c r="H1412" i="2"/>
  <c r="F1412"/>
  <c r="F49" i="3" s="1"/>
  <c r="D49" s="1"/>
  <c r="G1412" i="2"/>
  <c r="G1394"/>
  <c r="G1404"/>
  <c r="H1404"/>
  <c r="F1404"/>
  <c r="F48" i="3" s="1"/>
  <c r="D48" s="1"/>
  <c r="H1394" i="2"/>
  <c r="F1394"/>
  <c r="E1344"/>
  <c r="E46" i="3" s="1"/>
  <c r="C46" s="1"/>
  <c r="G1309" i="2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F1309"/>
  <c r="H1309" s="1"/>
  <c r="F1310"/>
  <c r="H1310" s="1"/>
  <c r="F1311"/>
  <c r="H1311" s="1"/>
  <c r="F1312"/>
  <c r="H1312" s="1"/>
  <c r="F1313"/>
  <c r="H1313" s="1"/>
  <c r="F1314"/>
  <c r="H1314" s="1"/>
  <c r="F1315"/>
  <c r="H1315" s="1"/>
  <c r="F1316"/>
  <c r="H1316" s="1"/>
  <c r="F1317"/>
  <c r="H1317" s="1"/>
  <c r="F1318"/>
  <c r="H1318" s="1"/>
  <c r="F1319"/>
  <c r="H1319" s="1"/>
  <c r="F1320"/>
  <c r="H1320" s="1"/>
  <c r="F1321"/>
  <c r="H1321" s="1"/>
  <c r="F1322"/>
  <c r="H1322" s="1"/>
  <c r="F1323"/>
  <c r="H1323" s="1"/>
  <c r="F1324"/>
  <c r="H1324" s="1"/>
  <c r="F1325"/>
  <c r="H1325" s="1"/>
  <c r="F1326"/>
  <c r="H1326" s="1"/>
  <c r="F1327"/>
  <c r="H1327" s="1"/>
  <c r="F1328"/>
  <c r="H1328" s="1"/>
  <c r="F1329"/>
  <c r="H1329" s="1"/>
  <c r="F1330"/>
  <c r="H1330" s="1"/>
  <c r="F1331"/>
  <c r="H1331" s="1"/>
  <c r="F1332"/>
  <c r="H1332" s="1"/>
  <c r="F1333"/>
  <c r="H1333" s="1"/>
  <c r="F1334"/>
  <c r="H1334" s="1"/>
  <c r="F1335"/>
  <c r="H1335" s="1"/>
  <c r="F1336"/>
  <c r="H1336" s="1"/>
  <c r="F1337"/>
  <c r="H1337" s="1"/>
  <c r="F1338"/>
  <c r="H1338" s="1"/>
  <c r="F1339"/>
  <c r="H1339" s="1"/>
  <c r="F1340"/>
  <c r="H1340" s="1"/>
  <c r="F1341"/>
  <c r="H1341" s="1"/>
  <c r="F1342"/>
  <c r="H1342" s="1"/>
  <c r="F1343"/>
  <c r="H1343" s="1"/>
  <c r="G1308"/>
  <c r="F1308"/>
  <c r="H1308" s="1"/>
  <c r="E1304"/>
  <c r="E45" i="3" s="1"/>
  <c r="C45" s="1"/>
  <c r="G1288" i="2"/>
  <c r="G1289"/>
  <c r="G1290"/>
  <c r="G1291"/>
  <c r="G1292"/>
  <c r="G1293"/>
  <c r="G1294"/>
  <c r="G1295"/>
  <c r="G1296"/>
  <c r="G1297"/>
  <c r="G1298"/>
  <c r="G1299"/>
  <c r="G1300"/>
  <c r="G1301"/>
  <c r="G1302"/>
  <c r="G1303"/>
  <c r="F1288"/>
  <c r="H1288" s="1"/>
  <c r="F1289"/>
  <c r="H1289" s="1"/>
  <c r="F1290"/>
  <c r="H1290" s="1"/>
  <c r="F1291"/>
  <c r="H1291" s="1"/>
  <c r="F1292"/>
  <c r="H1292" s="1"/>
  <c r="F1293"/>
  <c r="H1293" s="1"/>
  <c r="F1294"/>
  <c r="H1294" s="1"/>
  <c r="F1295"/>
  <c r="H1295" s="1"/>
  <c r="F1296"/>
  <c r="H1296" s="1"/>
  <c r="F1297"/>
  <c r="H1297" s="1"/>
  <c r="F1298"/>
  <c r="H1298" s="1"/>
  <c r="F1299"/>
  <c r="H1299" s="1"/>
  <c r="F1300"/>
  <c r="H1300" s="1"/>
  <c r="F1301"/>
  <c r="H1301" s="1"/>
  <c r="F1302"/>
  <c r="F1303"/>
  <c r="H1303" s="1"/>
  <c r="G1287"/>
  <c r="F1287"/>
  <c r="H1287" s="1"/>
  <c r="G1278"/>
  <c r="G1279"/>
  <c r="G1280"/>
  <c r="G1281"/>
  <c r="G1282"/>
  <c r="F1278"/>
  <c r="H1278" s="1"/>
  <c r="F1279"/>
  <c r="H1279" s="1"/>
  <c r="F1280"/>
  <c r="H1280" s="1"/>
  <c r="F1281"/>
  <c r="F1282"/>
  <c r="H1282" s="1"/>
  <c r="E1283"/>
  <c r="E44" i="3" s="1"/>
  <c r="C44" s="1"/>
  <c r="G1277" i="2"/>
  <c r="F1277"/>
  <c r="H1277" s="1"/>
  <c r="E1273"/>
  <c r="E43" i="3" s="1"/>
  <c r="C43" s="1"/>
  <c r="F1218" i="2"/>
  <c r="H1218" s="1"/>
  <c r="F1219"/>
  <c r="H1219" s="1"/>
  <c r="F1220"/>
  <c r="H1220" s="1"/>
  <c r="F1221"/>
  <c r="H1221" s="1"/>
  <c r="F1222"/>
  <c r="H1222" s="1"/>
  <c r="F1223"/>
  <c r="H1223" s="1"/>
  <c r="F1224"/>
  <c r="H1224" s="1"/>
  <c r="F1225"/>
  <c r="H1225" s="1"/>
  <c r="F1226"/>
  <c r="H1226" s="1"/>
  <c r="F1227"/>
  <c r="H1227" s="1"/>
  <c r="F1228"/>
  <c r="H1228" s="1"/>
  <c r="F1229"/>
  <c r="H1229" s="1"/>
  <c r="F1230"/>
  <c r="H1230" s="1"/>
  <c r="F1231"/>
  <c r="H1231" s="1"/>
  <c r="F1232"/>
  <c r="H1232" s="1"/>
  <c r="F1233"/>
  <c r="H1233" s="1"/>
  <c r="F1234"/>
  <c r="H1234" s="1"/>
  <c r="F1235"/>
  <c r="H1235" s="1"/>
  <c r="F1236"/>
  <c r="H1236" s="1"/>
  <c r="F1237"/>
  <c r="H1237" s="1"/>
  <c r="F1238"/>
  <c r="H1238" s="1"/>
  <c r="F1239"/>
  <c r="H1239" s="1"/>
  <c r="F1240"/>
  <c r="H1240" s="1"/>
  <c r="F1241"/>
  <c r="H1241" s="1"/>
  <c r="F1242"/>
  <c r="H1242" s="1"/>
  <c r="F1243"/>
  <c r="H1243" s="1"/>
  <c r="F1244"/>
  <c r="H1244" s="1"/>
  <c r="F1245"/>
  <c r="H1245" s="1"/>
  <c r="F1246"/>
  <c r="H1246" s="1"/>
  <c r="F1247"/>
  <c r="H1247" s="1"/>
  <c r="F1248"/>
  <c r="H1248" s="1"/>
  <c r="F1249"/>
  <c r="H1249" s="1"/>
  <c r="F1250"/>
  <c r="H1250" s="1"/>
  <c r="F1251"/>
  <c r="H1251" s="1"/>
  <c r="F1252"/>
  <c r="H1252" s="1"/>
  <c r="F1253"/>
  <c r="H1253" s="1"/>
  <c r="F1254"/>
  <c r="H1254" s="1"/>
  <c r="F1255"/>
  <c r="H1255" s="1"/>
  <c r="F1256"/>
  <c r="H1256" s="1"/>
  <c r="F1257"/>
  <c r="H1257" s="1"/>
  <c r="F1258"/>
  <c r="H1258" s="1"/>
  <c r="F1259"/>
  <c r="H1259" s="1"/>
  <c r="F1260"/>
  <c r="H1260" s="1"/>
  <c r="F1261"/>
  <c r="H1261" s="1"/>
  <c r="F1262"/>
  <c r="H1262" s="1"/>
  <c r="F1263"/>
  <c r="H1263" s="1"/>
  <c r="F1264"/>
  <c r="H1264" s="1"/>
  <c r="F1265"/>
  <c r="H1265" s="1"/>
  <c r="F1266"/>
  <c r="H1266" s="1"/>
  <c r="F1267"/>
  <c r="H1267" s="1"/>
  <c r="F1268"/>
  <c r="H1268" s="1"/>
  <c r="F1269"/>
  <c r="H1269" s="1"/>
  <c r="F1270"/>
  <c r="H1270" s="1"/>
  <c r="F1271"/>
  <c r="H1271" s="1"/>
  <c r="F1272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03"/>
  <c r="G1204"/>
  <c r="G1205"/>
  <c r="G1206"/>
  <c r="G1207"/>
  <c r="G1208"/>
  <c r="G1209"/>
  <c r="G1210"/>
  <c r="G1211"/>
  <c r="G1212"/>
  <c r="G1213"/>
  <c r="G1214"/>
  <c r="G1215"/>
  <c r="G1216"/>
  <c r="G1217"/>
  <c r="F1203"/>
  <c r="H1203" s="1"/>
  <c r="F1204"/>
  <c r="H1204" s="1"/>
  <c r="F1205"/>
  <c r="H1205" s="1"/>
  <c r="F1206"/>
  <c r="H1206" s="1"/>
  <c r="F1207"/>
  <c r="H1207" s="1"/>
  <c r="F1208"/>
  <c r="H1208" s="1"/>
  <c r="F1209"/>
  <c r="H1209" s="1"/>
  <c r="F1210"/>
  <c r="H1210" s="1"/>
  <c r="F1211"/>
  <c r="H1211" s="1"/>
  <c r="F1212"/>
  <c r="H1212" s="1"/>
  <c r="F1213"/>
  <c r="H1213" s="1"/>
  <c r="F1214"/>
  <c r="H1214" s="1"/>
  <c r="F1215"/>
  <c r="H1215" s="1"/>
  <c r="F1216"/>
  <c r="H1216" s="1"/>
  <c r="F1217"/>
  <c r="H1217" s="1"/>
  <c r="G1202"/>
  <c r="F1202"/>
  <c r="H1202" s="1"/>
  <c r="E1198"/>
  <c r="F1183"/>
  <c r="H1183" s="1"/>
  <c r="F1184"/>
  <c r="H1184" s="1"/>
  <c r="F1185"/>
  <c r="H1185" s="1"/>
  <c r="F1186"/>
  <c r="H1186" s="1"/>
  <c r="F1187"/>
  <c r="H1187" s="1"/>
  <c r="F1188"/>
  <c r="H1188" s="1"/>
  <c r="F1189"/>
  <c r="H1189" s="1"/>
  <c r="F1190"/>
  <c r="H1190" s="1"/>
  <c r="F1191"/>
  <c r="H1191" s="1"/>
  <c r="F1192"/>
  <c r="H1192" s="1"/>
  <c r="F1193"/>
  <c r="H1193" s="1"/>
  <c r="F1194"/>
  <c r="H1194" s="1"/>
  <c r="F1195"/>
  <c r="H1195" s="1"/>
  <c r="F1196"/>
  <c r="H1196" s="1"/>
  <c r="F1197"/>
  <c r="H1197" s="1"/>
  <c r="G1183"/>
  <c r="G1184"/>
  <c r="G1185"/>
  <c r="G1186"/>
  <c r="G1187"/>
  <c r="G1188"/>
  <c r="G1189"/>
  <c r="G1190"/>
  <c r="G1191"/>
  <c r="G1192"/>
  <c r="G1193"/>
  <c r="G1194"/>
  <c r="G1195"/>
  <c r="G1196"/>
  <c r="G1197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F1166"/>
  <c r="H1166" s="1"/>
  <c r="F1167"/>
  <c r="H1167" s="1"/>
  <c r="F1168"/>
  <c r="H1168" s="1"/>
  <c r="F1169"/>
  <c r="H1169" s="1"/>
  <c r="F1170"/>
  <c r="H1170" s="1"/>
  <c r="F1171"/>
  <c r="H1171" s="1"/>
  <c r="F1172"/>
  <c r="H1172" s="1"/>
  <c r="F1173"/>
  <c r="H1173" s="1"/>
  <c r="F1174"/>
  <c r="H1174" s="1"/>
  <c r="F1175"/>
  <c r="H1175" s="1"/>
  <c r="F1176"/>
  <c r="H1176" s="1"/>
  <c r="F1177"/>
  <c r="H1177" s="1"/>
  <c r="F1178"/>
  <c r="H1178" s="1"/>
  <c r="F1179"/>
  <c r="H1179" s="1"/>
  <c r="F1180"/>
  <c r="H1180" s="1"/>
  <c r="F1181"/>
  <c r="H1181" s="1"/>
  <c r="F1182"/>
  <c r="H1182" s="1"/>
  <c r="C41" i="3"/>
  <c r="G1144" i="2"/>
  <c r="G1145"/>
  <c r="G1146"/>
  <c r="G1147"/>
  <c r="G1148"/>
  <c r="G1149"/>
  <c r="G1150"/>
  <c r="G1151"/>
  <c r="F1144"/>
  <c r="H1144" s="1"/>
  <c r="F1145"/>
  <c r="H1145" s="1"/>
  <c r="F1146"/>
  <c r="H1146" s="1"/>
  <c r="F1147"/>
  <c r="H1147" s="1"/>
  <c r="F1148"/>
  <c r="H1148" s="1"/>
  <c r="F1149"/>
  <c r="H1149" s="1"/>
  <c r="F1150"/>
  <c r="H1150" s="1"/>
  <c r="F1151"/>
  <c r="H1151" s="1"/>
  <c r="G1121"/>
  <c r="G1122"/>
  <c r="G1123"/>
  <c r="G1124"/>
  <c r="G1125"/>
  <c r="G1126"/>
  <c r="G1127"/>
  <c r="G1128"/>
  <c r="G1129"/>
  <c r="G1130"/>
  <c r="G1131"/>
  <c r="G1132"/>
  <c r="G1133"/>
  <c r="G1134"/>
  <c r="G1135"/>
  <c r="F1121"/>
  <c r="H1121" s="1"/>
  <c r="F1122"/>
  <c r="H1122" s="1"/>
  <c r="F1123"/>
  <c r="H1123" s="1"/>
  <c r="F1124"/>
  <c r="H1124" s="1"/>
  <c r="F1125"/>
  <c r="H1125" s="1"/>
  <c r="F1126"/>
  <c r="H1126" s="1"/>
  <c r="F1127"/>
  <c r="H1127" s="1"/>
  <c r="F1128"/>
  <c r="H1128" s="1"/>
  <c r="F1129"/>
  <c r="H1129" s="1"/>
  <c r="F1130"/>
  <c r="H1130" s="1"/>
  <c r="F1131"/>
  <c r="H1131" s="1"/>
  <c r="F1132"/>
  <c r="H1132" s="1"/>
  <c r="F1133"/>
  <c r="H1133" s="1"/>
  <c r="F1134"/>
  <c r="H1134" s="1"/>
  <c r="F1135"/>
  <c r="H1135" s="1"/>
  <c r="F1113"/>
  <c r="H1113" s="1"/>
  <c r="G1113"/>
  <c r="F1111"/>
  <c r="H1111" s="1"/>
  <c r="G1111"/>
  <c r="F1107"/>
  <c r="H1107" s="1"/>
  <c r="G1107"/>
  <c r="G1104"/>
  <c r="F1104"/>
  <c r="H1104" s="1"/>
  <c r="G1105"/>
  <c r="F1105"/>
  <c r="H1105" s="1"/>
  <c r="G1084"/>
  <c r="G1085"/>
  <c r="F1084"/>
  <c r="H1084" s="1"/>
  <c r="F1085"/>
  <c r="H1085" s="1"/>
  <c r="F1091"/>
  <c r="H1091" s="1"/>
  <c r="G1091"/>
  <c r="F1090"/>
  <c r="H1090" s="1"/>
  <c r="G1090"/>
  <c r="G1048"/>
  <c r="G1049"/>
  <c r="G1050"/>
  <c r="G1051"/>
  <c r="G1052"/>
  <c r="G1053"/>
  <c r="G1054"/>
  <c r="G1055"/>
  <c r="G1056"/>
  <c r="G1057"/>
  <c r="G1058"/>
  <c r="G1059"/>
  <c r="G1060"/>
  <c r="F1048"/>
  <c r="H1048" s="1"/>
  <c r="F1049"/>
  <c r="H1049" s="1"/>
  <c r="F1050"/>
  <c r="H1050" s="1"/>
  <c r="F1051"/>
  <c r="H1051" s="1"/>
  <c r="F1052"/>
  <c r="H1052" s="1"/>
  <c r="F1053"/>
  <c r="H1053" s="1"/>
  <c r="F1054"/>
  <c r="H1054" s="1"/>
  <c r="F1055"/>
  <c r="H1055" s="1"/>
  <c r="F1056"/>
  <c r="H1056" s="1"/>
  <c r="F1057"/>
  <c r="H1057" s="1"/>
  <c r="F1058"/>
  <c r="H1058" s="1"/>
  <c r="F1059"/>
  <c r="H1059" s="1"/>
  <c r="F1060"/>
  <c r="H1060" s="1"/>
  <c r="F1040"/>
  <c r="H1040" s="1"/>
  <c r="F1041"/>
  <c r="H1041" s="1"/>
  <c r="F1042"/>
  <c r="H1042" s="1"/>
  <c r="F1043"/>
  <c r="H1043" s="1"/>
  <c r="F1044"/>
  <c r="H1044" s="1"/>
  <c r="F1045"/>
  <c r="H1045" s="1"/>
  <c r="F1046"/>
  <c r="H1046" s="1"/>
  <c r="F1047"/>
  <c r="H1047" s="1"/>
  <c r="G1040"/>
  <c r="G1041"/>
  <c r="G1042"/>
  <c r="G1043"/>
  <c r="G1044"/>
  <c r="G1045"/>
  <c r="G1046"/>
  <c r="G1047"/>
  <c r="G1029"/>
  <c r="G1030"/>
  <c r="G1031"/>
  <c r="G1032"/>
  <c r="G1033"/>
  <c r="G1034"/>
  <c r="G1035"/>
  <c r="G1036"/>
  <c r="G1037"/>
  <c r="G1038"/>
  <c r="G1039"/>
  <c r="F1029"/>
  <c r="H1029" s="1"/>
  <c r="F1030"/>
  <c r="H1030" s="1"/>
  <c r="F1031"/>
  <c r="H1031" s="1"/>
  <c r="F1032"/>
  <c r="H1032" s="1"/>
  <c r="F1033"/>
  <c r="H1033" s="1"/>
  <c r="F1034"/>
  <c r="H1034" s="1"/>
  <c r="F1035"/>
  <c r="H1035" s="1"/>
  <c r="F1036"/>
  <c r="H1036" s="1"/>
  <c r="F1037"/>
  <c r="H1037" s="1"/>
  <c r="F1038"/>
  <c r="H1038" s="1"/>
  <c r="F1039"/>
  <c r="H1039" s="1"/>
  <c r="F1010"/>
  <c r="H1010" s="1"/>
  <c r="G1010"/>
  <c r="F989"/>
  <c r="H989" s="1"/>
  <c r="F990"/>
  <c r="H990" s="1"/>
  <c r="F991"/>
  <c r="H991" s="1"/>
  <c r="F992"/>
  <c r="H992" s="1"/>
  <c r="F993"/>
  <c r="H993" s="1"/>
  <c r="F994"/>
  <c r="H994" s="1"/>
  <c r="F995"/>
  <c r="H995" s="1"/>
  <c r="F996"/>
  <c r="H996" s="1"/>
  <c r="F997"/>
  <c r="H997" s="1"/>
  <c r="F998"/>
  <c r="H998" s="1"/>
  <c r="F999"/>
  <c r="H999" s="1"/>
  <c r="G989"/>
  <c r="G990"/>
  <c r="G991"/>
  <c r="G992"/>
  <c r="G993"/>
  <c r="G994"/>
  <c r="G995"/>
  <c r="G996"/>
  <c r="G997"/>
  <c r="G998"/>
  <c r="G999"/>
  <c r="G967"/>
  <c r="G968"/>
  <c r="G969"/>
  <c r="G970"/>
  <c r="G971"/>
  <c r="G972"/>
  <c r="G973"/>
  <c r="G974"/>
  <c r="G975"/>
  <c r="G976"/>
  <c r="G977"/>
  <c r="G978"/>
  <c r="F967"/>
  <c r="H967" s="1"/>
  <c r="F968"/>
  <c r="H968" s="1"/>
  <c r="F969"/>
  <c r="H969" s="1"/>
  <c r="F970"/>
  <c r="H970" s="1"/>
  <c r="F971"/>
  <c r="H971" s="1"/>
  <c r="F972"/>
  <c r="H972" s="1"/>
  <c r="F973"/>
  <c r="H973" s="1"/>
  <c r="F974"/>
  <c r="H974" s="1"/>
  <c r="F975"/>
  <c r="H975" s="1"/>
  <c r="F976"/>
  <c r="H976" s="1"/>
  <c r="F977"/>
  <c r="H977" s="1"/>
  <c r="F978"/>
  <c r="H978" s="1"/>
  <c r="G952"/>
  <c r="G953"/>
  <c r="G954"/>
  <c r="G955"/>
  <c r="G958"/>
  <c r="G959"/>
  <c r="G960"/>
  <c r="G961"/>
  <c r="G962"/>
  <c r="G963"/>
  <c r="G964"/>
  <c r="G965"/>
  <c r="G966"/>
  <c r="F952"/>
  <c r="H952" s="1"/>
  <c r="F953"/>
  <c r="H953" s="1"/>
  <c r="F954"/>
  <c r="H954" s="1"/>
  <c r="F955"/>
  <c r="H955" s="1"/>
  <c r="F958"/>
  <c r="H958" s="1"/>
  <c r="F959"/>
  <c r="H959" s="1"/>
  <c r="F960"/>
  <c r="H960" s="1"/>
  <c r="F961"/>
  <c r="H961" s="1"/>
  <c r="F962"/>
  <c r="H962" s="1"/>
  <c r="F963"/>
  <c r="H963" s="1"/>
  <c r="F964"/>
  <c r="H964" s="1"/>
  <c r="F965"/>
  <c r="H965" s="1"/>
  <c r="F966"/>
  <c r="H966" s="1"/>
  <c r="G914"/>
  <c r="G916"/>
  <c r="G941"/>
  <c r="G942"/>
  <c r="G943"/>
  <c r="G944"/>
  <c r="G945"/>
  <c r="G946"/>
  <c r="G947"/>
  <c r="G948"/>
  <c r="G949"/>
  <c r="G950"/>
  <c r="G951"/>
  <c r="F914"/>
  <c r="H914" s="1"/>
  <c r="F916"/>
  <c r="H916" s="1"/>
  <c r="F941"/>
  <c r="H941" s="1"/>
  <c r="F942"/>
  <c r="H942" s="1"/>
  <c r="F943"/>
  <c r="H943" s="1"/>
  <c r="F944"/>
  <c r="H944" s="1"/>
  <c r="F945"/>
  <c r="H945" s="1"/>
  <c r="F946"/>
  <c r="H946" s="1"/>
  <c r="F947"/>
  <c r="H947" s="1"/>
  <c r="F948"/>
  <c r="H948" s="1"/>
  <c r="F949"/>
  <c r="H949" s="1"/>
  <c r="F950"/>
  <c r="H950" s="1"/>
  <c r="F951"/>
  <c r="H951" s="1"/>
  <c r="F913"/>
  <c r="G913"/>
  <c r="F845"/>
  <c r="H845" s="1"/>
  <c r="G845"/>
  <c r="F842"/>
  <c r="H842" s="1"/>
  <c r="G842"/>
  <c r="F830"/>
  <c r="H830" s="1"/>
  <c r="G830"/>
  <c r="F829"/>
  <c r="H829" s="1"/>
  <c r="G829"/>
  <c r="F828"/>
  <c r="H828" s="1"/>
  <c r="G828"/>
  <c r="F825"/>
  <c r="H825" s="1"/>
  <c r="G825"/>
  <c r="G824"/>
  <c r="F824"/>
  <c r="H824" s="1"/>
  <c r="F823"/>
  <c r="H823" s="1"/>
  <c r="G823"/>
  <c r="F822"/>
  <c r="H822" s="1"/>
  <c r="G822"/>
  <c r="G821"/>
  <c r="F821"/>
  <c r="H821" s="1"/>
  <c r="F820"/>
  <c r="H820" s="1"/>
  <c r="G820"/>
  <c r="F819"/>
  <c r="H819" s="1"/>
  <c r="G819"/>
  <c r="F818"/>
  <c r="H818" s="1"/>
  <c r="G818"/>
  <c r="F817"/>
  <c r="H817" s="1"/>
  <c r="G817"/>
  <c r="F816"/>
  <c r="H816" s="1"/>
  <c r="G816"/>
  <c r="F815"/>
  <c r="H815" s="1"/>
  <c r="G815"/>
  <c r="F814"/>
  <c r="H814" s="1"/>
  <c r="G814"/>
  <c r="F813"/>
  <c r="H813" s="1"/>
  <c r="G813"/>
  <c r="F812"/>
  <c r="H812" s="1"/>
  <c r="G812"/>
  <c r="F811"/>
  <c r="H811" s="1"/>
  <c r="G811"/>
  <c r="F810"/>
  <c r="H810" s="1"/>
  <c r="G810"/>
  <c r="F809"/>
  <c r="H809" s="1"/>
  <c r="G809"/>
  <c r="F808"/>
  <c r="H808" s="1"/>
  <c r="G808"/>
  <c r="F807"/>
  <c r="H807" s="1"/>
  <c r="G807"/>
  <c r="F806"/>
  <c r="H806" s="1"/>
  <c r="G806"/>
  <c r="F805"/>
  <c r="H805" s="1"/>
  <c r="G805"/>
  <c r="F804"/>
  <c r="H804" s="1"/>
  <c r="G804"/>
  <c r="F803"/>
  <c r="H803" s="1"/>
  <c r="G803"/>
  <c r="F802"/>
  <c r="H802" s="1"/>
  <c r="G802"/>
  <c r="F800"/>
  <c r="H800" s="1"/>
  <c r="G800"/>
  <c r="F799"/>
  <c r="H799" s="1"/>
  <c r="G799"/>
  <c r="F798"/>
  <c r="H798" s="1"/>
  <c r="G798"/>
  <c r="F797"/>
  <c r="H797" s="1"/>
  <c r="G797"/>
  <c r="F796"/>
  <c r="H796" s="1"/>
  <c r="G796"/>
  <c r="F795"/>
  <c r="H795" s="1"/>
  <c r="G795"/>
  <c r="F794"/>
  <c r="H794" s="1"/>
  <c r="G794"/>
  <c r="F793"/>
  <c r="H793" s="1"/>
  <c r="G793"/>
  <c r="F792"/>
  <c r="H792" s="1"/>
  <c r="G792"/>
  <c r="F791"/>
  <c r="H791" s="1"/>
  <c r="G791"/>
  <c r="F790"/>
  <c r="H790" s="1"/>
  <c r="G790"/>
  <c r="F789"/>
  <c r="H789" s="1"/>
  <c r="G789"/>
  <c r="F788"/>
  <c r="H788" s="1"/>
  <c r="G788"/>
  <c r="F787"/>
  <c r="H787" s="1"/>
  <c r="G787"/>
  <c r="F786"/>
  <c r="H786" s="1"/>
  <c r="G786"/>
  <c r="F784"/>
  <c r="H784" s="1"/>
  <c r="G784"/>
  <c r="F783"/>
  <c r="H783" s="1"/>
  <c r="G783"/>
  <c r="F782"/>
  <c r="H782" s="1"/>
  <c r="G782"/>
  <c r="F778"/>
  <c r="H778" s="1"/>
  <c r="G778"/>
  <c r="F777"/>
  <c r="H777" s="1"/>
  <c r="G777"/>
  <c r="F776"/>
  <c r="H776" s="1"/>
  <c r="G776"/>
  <c r="F775"/>
  <c r="H775" s="1"/>
  <c r="G775"/>
  <c r="F774"/>
  <c r="H774" s="1"/>
  <c r="G774"/>
  <c r="F773"/>
  <c r="H773" s="1"/>
  <c r="G773"/>
  <c r="F772"/>
  <c r="H772" s="1"/>
  <c r="G772"/>
  <c r="F767"/>
  <c r="H767" s="1"/>
  <c r="G767"/>
  <c r="F766"/>
  <c r="H766" s="1"/>
  <c r="G766"/>
  <c r="F765"/>
  <c r="H765" s="1"/>
  <c r="G765"/>
  <c r="F763"/>
  <c r="H763" s="1"/>
  <c r="G763"/>
  <c r="F759"/>
  <c r="H759" s="1"/>
  <c r="G759"/>
  <c r="F758"/>
  <c r="H758" s="1"/>
  <c r="G758"/>
  <c r="F757"/>
  <c r="H757" s="1"/>
  <c r="G757"/>
  <c r="F756"/>
  <c r="H756" s="1"/>
  <c r="G756"/>
  <c r="F752"/>
  <c r="H752" s="1"/>
  <c r="G752"/>
  <c r="F751"/>
  <c r="H751" s="1"/>
  <c r="G751"/>
  <c r="F750"/>
  <c r="H750" s="1"/>
  <c r="G750"/>
  <c r="F748"/>
  <c r="H748" s="1"/>
  <c r="G748"/>
  <c r="F747"/>
  <c r="H747" s="1"/>
  <c r="G747"/>
  <c r="F746"/>
  <c r="H746" s="1"/>
  <c r="G746"/>
  <c r="F745"/>
  <c r="H745" s="1"/>
  <c r="G745"/>
  <c r="F743"/>
  <c r="H743" s="1"/>
  <c r="G743"/>
  <c r="F742"/>
  <c r="H742" s="1"/>
  <c r="G742"/>
  <c r="F741"/>
  <c r="H741" s="1"/>
  <c r="G741"/>
  <c r="F740"/>
  <c r="H740" s="1"/>
  <c r="G740"/>
  <c r="F739"/>
  <c r="H739" s="1"/>
  <c r="G739"/>
  <c r="F738"/>
  <c r="H738" s="1"/>
  <c r="G738"/>
  <c r="F736"/>
  <c r="H736" s="1"/>
  <c r="G736"/>
  <c r="F735"/>
  <c r="H735" s="1"/>
  <c r="G735"/>
  <c r="F734"/>
  <c r="H734" s="1"/>
  <c r="G734"/>
  <c r="G728"/>
  <c r="F728"/>
  <c r="H728" s="1"/>
  <c r="G725"/>
  <c r="F725"/>
  <c r="H725" s="1"/>
  <c r="F718"/>
  <c r="H718" s="1"/>
  <c r="G718"/>
  <c r="F715"/>
  <c r="H715" s="1"/>
  <c r="G715"/>
  <c r="F709"/>
  <c r="H709" s="1"/>
  <c r="G709"/>
  <c r="H1302" l="1"/>
  <c r="F54" i="3"/>
  <c r="G1283" i="2"/>
  <c r="F47" i="3"/>
  <c r="D47" s="1"/>
  <c r="F63"/>
  <c r="D63" s="1"/>
  <c r="H1272" i="2"/>
  <c r="H1273" s="1"/>
  <c r="G1344"/>
  <c r="G1304"/>
  <c r="G1273"/>
  <c r="H1344"/>
  <c r="H1304"/>
  <c r="F1273"/>
  <c r="F1283"/>
  <c r="F1344"/>
  <c r="F46" i="3" s="1"/>
  <c r="D46" s="1"/>
  <c r="F1304" i="2"/>
  <c r="H1281"/>
  <c r="H1283" s="1"/>
  <c r="D41" i="3"/>
  <c r="G702" i="2"/>
  <c r="F702"/>
  <c r="H702" s="1"/>
  <c r="F697"/>
  <c r="H697" s="1"/>
  <c r="G697"/>
  <c r="G586"/>
  <c r="F586"/>
  <c r="H586" s="1"/>
  <c r="F664"/>
  <c r="H664" s="1"/>
  <c r="G664"/>
  <c r="F663"/>
  <c r="H663" s="1"/>
  <c r="G663"/>
  <c r="F662"/>
  <c r="H662" s="1"/>
  <c r="G662"/>
  <c r="F661"/>
  <c r="H661" s="1"/>
  <c r="G661"/>
  <c r="F660"/>
  <c r="H660" s="1"/>
  <c r="G660"/>
  <c r="F657"/>
  <c r="H657" s="1"/>
  <c r="G657"/>
  <c r="F651"/>
  <c r="H651" s="1"/>
  <c r="G651"/>
  <c r="F647"/>
  <c r="H647" s="1"/>
  <c r="G647"/>
  <c r="F625"/>
  <c r="H625" s="1"/>
  <c r="G625"/>
  <c r="F619"/>
  <c r="H619" s="1"/>
  <c r="G619"/>
  <c r="F618"/>
  <c r="H618" s="1"/>
  <c r="G618"/>
  <c r="F617"/>
  <c r="H617" s="1"/>
  <c r="G617"/>
  <c r="F615"/>
  <c r="H615" s="1"/>
  <c r="G615"/>
  <c r="F603"/>
  <c r="H603" s="1"/>
  <c r="G603"/>
  <c r="F602"/>
  <c r="H602" s="1"/>
  <c r="G602"/>
  <c r="F601"/>
  <c r="H601" s="1"/>
  <c r="G601"/>
  <c r="F600"/>
  <c r="H600" s="1"/>
  <c r="G600"/>
  <c r="F597"/>
  <c r="H597" s="1"/>
  <c r="G597"/>
  <c r="F595"/>
  <c r="H595" s="1"/>
  <c r="G595"/>
  <c r="F593"/>
  <c r="H593" s="1"/>
  <c r="G593"/>
  <c r="G587"/>
  <c r="F587"/>
  <c r="H587" s="1"/>
  <c r="F43" i="3" l="1"/>
  <c r="D43" s="1"/>
  <c r="F45"/>
  <c r="D45" s="1"/>
  <c r="F44"/>
  <c r="D44" s="1"/>
  <c r="G569" i="2"/>
  <c r="G570"/>
  <c r="G571"/>
  <c r="G572"/>
  <c r="G573"/>
  <c r="G574"/>
  <c r="G575"/>
  <c r="F569"/>
  <c r="H569" s="1"/>
  <c r="F570"/>
  <c r="H570" s="1"/>
  <c r="F571"/>
  <c r="H571" s="1"/>
  <c r="F572"/>
  <c r="H572" s="1"/>
  <c r="F573"/>
  <c r="H573" s="1"/>
  <c r="F574"/>
  <c r="H574" s="1"/>
  <c r="F575"/>
  <c r="H575" s="1"/>
  <c r="G710" l="1"/>
  <c r="F710"/>
  <c r="H710" s="1"/>
  <c r="G711"/>
  <c r="G4548"/>
  <c r="F4548"/>
  <c r="H4548" s="1"/>
  <c r="G4431"/>
  <c r="F4431"/>
  <c r="H4431" s="1"/>
  <c r="F3951"/>
  <c r="H3951" s="1"/>
  <c r="F3918"/>
  <c r="H3918" s="1"/>
  <c r="F3894"/>
  <c r="H3894" s="1"/>
  <c r="G3894"/>
  <c r="F3963"/>
  <c r="H3963" s="1"/>
  <c r="G3963"/>
  <c r="F3960"/>
  <c r="H3960" s="1"/>
  <c r="G3960"/>
  <c r="F2889"/>
  <c r="H2889" s="1"/>
  <c r="G2889"/>
  <c r="G2857"/>
  <c r="F2857"/>
  <c r="H2857" s="1"/>
  <c r="G2376"/>
  <c r="F2376"/>
  <c r="H2376" s="1"/>
  <c r="F1786"/>
  <c r="G1786"/>
  <c r="E1825"/>
  <c r="E1680"/>
  <c r="E78" i="3" s="1"/>
  <c r="C78" s="1"/>
  <c r="E68"/>
  <c r="C68" s="1"/>
  <c r="E1532" i="2"/>
  <c r="G1457"/>
  <c r="G1458" s="1"/>
  <c r="F1457"/>
  <c r="H1457" s="1"/>
  <c r="H1458" s="1"/>
  <c r="E50" i="3"/>
  <c r="C50" s="1"/>
  <c r="G1416" i="2"/>
  <c r="G1419" s="1"/>
  <c r="F1416"/>
  <c r="E42" i="3"/>
  <c r="C42" s="1"/>
  <c r="G1165" i="2"/>
  <c r="G1198" s="1"/>
  <c r="F1165"/>
  <c r="F1198" s="1"/>
  <c r="F42" i="3" s="1"/>
  <c r="G1152" i="2"/>
  <c r="F1152"/>
  <c r="H1152" s="1"/>
  <c r="F1112"/>
  <c r="H1112" s="1"/>
  <c r="G1112"/>
  <c r="G730"/>
  <c r="F730"/>
  <c r="H730" s="1"/>
  <c r="E22" i="3"/>
  <c r="C22" s="1"/>
  <c r="F633" i="2"/>
  <c r="H633" s="1"/>
  <c r="G633"/>
  <c r="F888"/>
  <c r="H888" s="1"/>
  <c r="G888"/>
  <c r="F880"/>
  <c r="H880" s="1"/>
  <c r="G880"/>
  <c r="G4299"/>
  <c r="F4299"/>
  <c r="H4299" s="1"/>
  <c r="G4207"/>
  <c r="F4207"/>
  <c r="H4207" s="1"/>
  <c r="G1695"/>
  <c r="F1695"/>
  <c r="F4282"/>
  <c r="H4282" s="1"/>
  <c r="G4282"/>
  <c r="F4231"/>
  <c r="H4231" s="1"/>
  <c r="G4231"/>
  <c r="F4230"/>
  <c r="H4230" s="1"/>
  <c r="G4230"/>
  <c r="F4199"/>
  <c r="H4199" s="1"/>
  <c r="G4199"/>
  <c r="G4148"/>
  <c r="F4148"/>
  <c r="H4148" s="1"/>
  <c r="F4081"/>
  <c r="H4081" s="1"/>
  <c r="G4081"/>
  <c r="F4073"/>
  <c r="H4073" s="1"/>
  <c r="G4073"/>
  <c r="F4069"/>
  <c r="H4069" s="1"/>
  <c r="G4069"/>
  <c r="F3881"/>
  <c r="H3881" s="1"/>
  <c r="G3881"/>
  <c r="G3951"/>
  <c r="G3918"/>
  <c r="F3899"/>
  <c r="H3899" s="1"/>
  <c r="G3899"/>
  <c r="F3878"/>
  <c r="H3878" s="1"/>
  <c r="G3878"/>
  <c r="F3877"/>
  <c r="H3877" s="1"/>
  <c r="G3877"/>
  <c r="F2893"/>
  <c r="H2893" s="1"/>
  <c r="G2893"/>
  <c r="F2881"/>
  <c r="H2881" s="1"/>
  <c r="G2881"/>
  <c r="F2878"/>
  <c r="H2878" s="1"/>
  <c r="G2878"/>
  <c r="F2689"/>
  <c r="H2689" s="1"/>
  <c r="G2689"/>
  <c r="G3920"/>
  <c r="F3920"/>
  <c r="H3920" s="1"/>
  <c r="G3898"/>
  <c r="F3898"/>
  <c r="H3898" s="1"/>
  <c r="F711"/>
  <c r="H711" s="1"/>
  <c r="F1791"/>
  <c r="G1791"/>
  <c r="F1750"/>
  <c r="G1750"/>
  <c r="F1749"/>
  <c r="G1749"/>
  <c r="F4180"/>
  <c r="H4180" s="1"/>
  <c r="G4180"/>
  <c r="F4179"/>
  <c r="H4179" s="1"/>
  <c r="G4179"/>
  <c r="G4178"/>
  <c r="F3594"/>
  <c r="H3594" s="1"/>
  <c r="G3594"/>
  <c r="G1106"/>
  <c r="G893"/>
  <c r="G631"/>
  <c r="G4547"/>
  <c r="F4547"/>
  <c r="H4547" s="1"/>
  <c r="E4511"/>
  <c r="D4511"/>
  <c r="D4553" s="1"/>
  <c r="G4507"/>
  <c r="F4507"/>
  <c r="H4507" s="1"/>
  <c r="E281" i="3"/>
  <c r="G4483" i="2"/>
  <c r="G4485" s="1"/>
  <c r="F4483"/>
  <c r="F4485" s="1"/>
  <c r="G4433"/>
  <c r="F4433"/>
  <c r="H4433" s="1"/>
  <c r="F4244"/>
  <c r="H4244" s="1"/>
  <c r="G4244"/>
  <c r="F4228"/>
  <c r="H4228" s="1"/>
  <c r="G4228"/>
  <c r="F4222"/>
  <c r="H4222" s="1"/>
  <c r="G4222"/>
  <c r="F4221"/>
  <c r="H4221" s="1"/>
  <c r="G4221"/>
  <c r="F4211"/>
  <c r="H4211" s="1"/>
  <c r="G4211"/>
  <c r="F4200"/>
  <c r="H4200" s="1"/>
  <c r="G4200"/>
  <c r="F4198"/>
  <c r="H4198" s="1"/>
  <c r="G4198"/>
  <c r="G4190"/>
  <c r="G4191"/>
  <c r="G4192"/>
  <c r="G4193"/>
  <c r="G4194"/>
  <c r="G4195"/>
  <c r="F4190"/>
  <c r="H4190" s="1"/>
  <c r="F4191"/>
  <c r="H4191" s="1"/>
  <c r="F4192"/>
  <c r="H4192" s="1"/>
  <c r="F4193"/>
  <c r="H4193" s="1"/>
  <c r="F4194"/>
  <c r="H4194" s="1"/>
  <c r="F4195"/>
  <c r="H4195" s="1"/>
  <c r="E243" i="3"/>
  <c r="C243" s="1"/>
  <c r="F4080" i="2"/>
  <c r="H4080" s="1"/>
  <c r="G4080"/>
  <c r="F3915"/>
  <c r="H3915" s="1"/>
  <c r="G3915"/>
  <c r="G3913"/>
  <c r="F3913"/>
  <c r="H3913" s="1"/>
  <c r="F3911"/>
  <c r="H3911" s="1"/>
  <c r="F3910"/>
  <c r="H3910" s="1"/>
  <c r="G3911"/>
  <c r="G3910"/>
  <c r="G3778"/>
  <c r="F3778"/>
  <c r="H3778" s="1"/>
  <c r="F3242"/>
  <c r="H3242" s="1"/>
  <c r="G3242"/>
  <c r="F2864"/>
  <c r="H2864" s="1"/>
  <c r="G2864"/>
  <c r="F631"/>
  <c r="H631" s="1"/>
  <c r="G2375"/>
  <c r="F2375"/>
  <c r="H2375" s="1"/>
  <c r="F1788"/>
  <c r="G1788"/>
  <c r="F1787"/>
  <c r="G1787"/>
  <c r="F1780"/>
  <c r="G1780"/>
  <c r="F1746"/>
  <c r="G1746"/>
  <c r="F1736"/>
  <c r="G1736"/>
  <c r="F1728"/>
  <c r="G1728"/>
  <c r="F1721"/>
  <c r="G1721"/>
  <c r="F1720"/>
  <c r="G1720"/>
  <c r="F1075"/>
  <c r="H1075" s="1"/>
  <c r="G1075"/>
  <c r="F1074"/>
  <c r="H1074" s="1"/>
  <c r="G1074"/>
  <c r="F1011"/>
  <c r="H1011" s="1"/>
  <c r="G1011"/>
  <c r="G1611"/>
  <c r="F1611"/>
  <c r="H1611" s="1"/>
  <c r="F717"/>
  <c r="H717" s="1"/>
  <c r="G717"/>
  <c r="G588"/>
  <c r="F588"/>
  <c r="H588" s="1"/>
  <c r="F900"/>
  <c r="H900" s="1"/>
  <c r="G900"/>
  <c r="F897"/>
  <c r="H897" s="1"/>
  <c r="G897"/>
  <c r="F3234"/>
  <c r="H3234" s="1"/>
  <c r="G3234"/>
  <c r="F1796"/>
  <c r="G1796"/>
  <c r="F1790"/>
  <c r="G1790"/>
  <c r="F1789"/>
  <c r="G1789"/>
  <c r="F1767"/>
  <c r="G1767"/>
  <c r="F4212"/>
  <c r="H4212" s="1"/>
  <c r="G4212"/>
  <c r="F3914"/>
  <c r="H3914" s="1"/>
  <c r="G3914"/>
  <c r="G589"/>
  <c r="G4550"/>
  <c r="G4538"/>
  <c r="G4543"/>
  <c r="G4520"/>
  <c r="G4510"/>
  <c r="G4454"/>
  <c r="G4432"/>
  <c r="G4374"/>
  <c r="G4474"/>
  <c r="G4479" s="1"/>
  <c r="G4448"/>
  <c r="G4379"/>
  <c r="G4364"/>
  <c r="G4188"/>
  <c r="G4189"/>
  <c r="G4196"/>
  <c r="G4197"/>
  <c r="G4201"/>
  <c r="G4202"/>
  <c r="G4203"/>
  <c r="G4204"/>
  <c r="G4205"/>
  <c r="G4206"/>
  <c r="G4208"/>
  <c r="G4209"/>
  <c r="G4210"/>
  <c r="G4213"/>
  <c r="G4214"/>
  <c r="G4215"/>
  <c r="G4216"/>
  <c r="G4217"/>
  <c r="G4218"/>
  <c r="G4219"/>
  <c r="G4220"/>
  <c r="G4223"/>
  <c r="G4224"/>
  <c r="G4225"/>
  <c r="G4226"/>
  <c r="G4227"/>
  <c r="G4229"/>
  <c r="G4232"/>
  <c r="G4233"/>
  <c r="G4234"/>
  <c r="G4235"/>
  <c r="G4236"/>
  <c r="G4237"/>
  <c r="G4238"/>
  <c r="G4239"/>
  <c r="G4240"/>
  <c r="G4241"/>
  <c r="G4242"/>
  <c r="G4243"/>
  <c r="G4245"/>
  <c r="G4246"/>
  <c r="G4274"/>
  <c r="G4275"/>
  <c r="G4276"/>
  <c r="G4277"/>
  <c r="G4279"/>
  <c r="G4280"/>
  <c r="G4281"/>
  <c r="G4283"/>
  <c r="G4284"/>
  <c r="G4285"/>
  <c r="G4286"/>
  <c r="G4287"/>
  <c r="G4288"/>
  <c r="G4290"/>
  <c r="G4291"/>
  <c r="G4292"/>
  <c r="G4293"/>
  <c r="G4294"/>
  <c r="G4295"/>
  <c r="G4296"/>
  <c r="G4297"/>
  <c r="G4298"/>
  <c r="G4300"/>
  <c r="G4301"/>
  <c r="G4302"/>
  <c r="G4303"/>
  <c r="G4304"/>
  <c r="G4305"/>
  <c r="G4306"/>
  <c r="G4307"/>
  <c r="G4308"/>
  <c r="G4309"/>
  <c r="G4176"/>
  <c r="G4187"/>
  <c r="G4175"/>
  <c r="G4164"/>
  <c r="G4163"/>
  <c r="G4154"/>
  <c r="G4117"/>
  <c r="G4132"/>
  <c r="G4133"/>
  <c r="G4134"/>
  <c r="G4135"/>
  <c r="G4136"/>
  <c r="G4137"/>
  <c r="G4138"/>
  <c r="G4139"/>
  <c r="G4140"/>
  <c r="G4141"/>
  <c r="G4142"/>
  <c r="G4143"/>
  <c r="G4144"/>
  <c r="G4145"/>
  <c r="G4146"/>
  <c r="G4147"/>
  <c r="G4149"/>
  <c r="G4116"/>
  <c r="G3980"/>
  <c r="G3981"/>
  <c r="G4040"/>
  <c r="G4041"/>
  <c r="G4042"/>
  <c r="G4043"/>
  <c r="G4044"/>
  <c r="G4045"/>
  <c r="G4046"/>
  <c r="G4047"/>
  <c r="G4048"/>
  <c r="G4049"/>
  <c r="G4050"/>
  <c r="G4051"/>
  <c r="G4052"/>
  <c r="G4053"/>
  <c r="G4054"/>
  <c r="G4055"/>
  <c r="G4056"/>
  <c r="G4057"/>
  <c r="G4058"/>
  <c r="G4059"/>
  <c r="G4060"/>
  <c r="G4061"/>
  <c r="G4062"/>
  <c r="G4063"/>
  <c r="G4064"/>
  <c r="G4065"/>
  <c r="G4066"/>
  <c r="G4067"/>
  <c r="G4068"/>
  <c r="G4070"/>
  <c r="G4071"/>
  <c r="G4072"/>
  <c r="G4074"/>
  <c r="G4075"/>
  <c r="G4076"/>
  <c r="G4077"/>
  <c r="G4078"/>
  <c r="G4079"/>
  <c r="G4082"/>
  <c r="G4083"/>
  <c r="G4084"/>
  <c r="G4085"/>
  <c r="G4086"/>
  <c r="G4087"/>
  <c r="G4088"/>
  <c r="G4089"/>
  <c r="G4090"/>
  <c r="G4091"/>
  <c r="G4092"/>
  <c r="G4093"/>
  <c r="G4094"/>
  <c r="G4095"/>
  <c r="G4096"/>
  <c r="G4097"/>
  <c r="G4098"/>
  <c r="G4099"/>
  <c r="G4100"/>
  <c r="G4101"/>
  <c r="G4102"/>
  <c r="G4103"/>
  <c r="G4104"/>
  <c r="G4105"/>
  <c r="G4106"/>
  <c r="G4107"/>
  <c r="G4108"/>
  <c r="G4109"/>
  <c r="G4110"/>
  <c r="G4111"/>
  <c r="G3973"/>
  <c r="G3974"/>
  <c r="G3979"/>
  <c r="G3971"/>
  <c r="G3809"/>
  <c r="G3810"/>
  <c r="G3843"/>
  <c r="G3844"/>
  <c r="G3845"/>
  <c r="G3846"/>
  <c r="G3847"/>
  <c r="G3848"/>
  <c r="G3849"/>
  <c r="G3850"/>
  <c r="G3851"/>
  <c r="G3852"/>
  <c r="G3853"/>
  <c r="G3854"/>
  <c r="G3855"/>
  <c r="G3856"/>
  <c r="G3857"/>
  <c r="G3858"/>
  <c r="G3859"/>
  <c r="G3860"/>
  <c r="G3861"/>
  <c r="G3862"/>
  <c r="G3863"/>
  <c r="G3864"/>
  <c r="G3865"/>
  <c r="G3866"/>
  <c r="G3867"/>
  <c r="G3868"/>
  <c r="G3869"/>
  <c r="G3870"/>
  <c r="G3871"/>
  <c r="G3872"/>
  <c r="G3873"/>
  <c r="G3874"/>
  <c r="G3875"/>
  <c r="G3876"/>
  <c r="G3879"/>
  <c r="G3880"/>
  <c r="G3882"/>
  <c r="G3883"/>
  <c r="G3884"/>
  <c r="G3885"/>
  <c r="G3886"/>
  <c r="G3887"/>
  <c r="G3888"/>
  <c r="G3889"/>
  <c r="G3890"/>
  <c r="G3891"/>
  <c r="G3892"/>
  <c r="G3893"/>
  <c r="G3895"/>
  <c r="G3896"/>
  <c r="G3897"/>
  <c r="G3900"/>
  <c r="G3901"/>
  <c r="G3902"/>
  <c r="G3903"/>
  <c r="G3904"/>
  <c r="G3905"/>
  <c r="G3906"/>
  <c r="G3907"/>
  <c r="G3908"/>
  <c r="G3909"/>
  <c r="G3912"/>
  <c r="G3916"/>
  <c r="G3917"/>
  <c r="G3919"/>
  <c r="G3921"/>
  <c r="G3922"/>
  <c r="G3923"/>
  <c r="G3924"/>
  <c r="G3926"/>
  <c r="G3927"/>
  <c r="G3928"/>
  <c r="G3929"/>
  <c r="G3930"/>
  <c r="G3931"/>
  <c r="G3932"/>
  <c r="G3933"/>
  <c r="G3934"/>
  <c r="G3935"/>
  <c r="G3936"/>
  <c r="G3937"/>
  <c r="G3938"/>
  <c r="G3939"/>
  <c r="G3940"/>
  <c r="G3941"/>
  <c r="G3942"/>
  <c r="G3943"/>
  <c r="G3944"/>
  <c r="G3945"/>
  <c r="G3946"/>
  <c r="G3947"/>
  <c r="G3948"/>
  <c r="G3949"/>
  <c r="G3950"/>
  <c r="G3952"/>
  <c r="G3953"/>
  <c r="G3954"/>
  <c r="G3955"/>
  <c r="G3956"/>
  <c r="G3957"/>
  <c r="G3958"/>
  <c r="G3959"/>
  <c r="G3961"/>
  <c r="G3962"/>
  <c r="G3964"/>
  <c r="G3965"/>
  <c r="G3966"/>
  <c r="G3808"/>
  <c r="G3789"/>
  <c r="G3799"/>
  <c r="G3800"/>
  <c r="G3801"/>
  <c r="G3802"/>
  <c r="G3803"/>
  <c r="G3779"/>
  <c r="G3780"/>
  <c r="G3781"/>
  <c r="G3782"/>
  <c r="G3783"/>
  <c r="G3788"/>
  <c r="G3756"/>
  <c r="G3663"/>
  <c r="G3664"/>
  <c r="G3665"/>
  <c r="G3666"/>
  <c r="G3667"/>
  <c r="G3668"/>
  <c r="G3669"/>
  <c r="G3670"/>
  <c r="G3671"/>
  <c r="G3672"/>
  <c r="G3673"/>
  <c r="G3674"/>
  <c r="G3675"/>
  <c r="G3676"/>
  <c r="G3677"/>
  <c r="G3678"/>
  <c r="G3679"/>
  <c r="G3680"/>
  <c r="G3681"/>
  <c r="G3682"/>
  <c r="G3683"/>
  <c r="G3684"/>
  <c r="G3685"/>
  <c r="G3686"/>
  <c r="G3687"/>
  <c r="G3688"/>
  <c r="G3689"/>
  <c r="G3690"/>
  <c r="G3691"/>
  <c r="G3692"/>
  <c r="G3693"/>
  <c r="G3694"/>
  <c r="G3695"/>
  <c r="G3696"/>
  <c r="G3697"/>
  <c r="G3698"/>
  <c r="G3699"/>
  <c r="G3700"/>
  <c r="G3701"/>
  <c r="G3702"/>
  <c r="G3703"/>
  <c r="G3704"/>
  <c r="G3733"/>
  <c r="G3734"/>
  <c r="G3735"/>
  <c r="G3736"/>
  <c r="G3737"/>
  <c r="G3738"/>
  <c r="G3739"/>
  <c r="G3740"/>
  <c r="G3741"/>
  <c r="G3742"/>
  <c r="G3743"/>
  <c r="G3744"/>
  <c r="G3745"/>
  <c r="G3746"/>
  <c r="G3747"/>
  <c r="G3748"/>
  <c r="G3749"/>
  <c r="G3750"/>
  <c r="G3751"/>
  <c r="G3649"/>
  <c r="G3652"/>
  <c r="G3653"/>
  <c r="G3654"/>
  <c r="G3655"/>
  <c r="G3662"/>
  <c r="G3633"/>
  <c r="G3634"/>
  <c r="G3635"/>
  <c r="G3636"/>
  <c r="G3637"/>
  <c r="G3638"/>
  <c r="G3639"/>
  <c r="G3641"/>
  <c r="G3632"/>
  <c r="G3623"/>
  <c r="G3626" s="1"/>
  <c r="G3610"/>
  <c r="G3611"/>
  <c r="G3612"/>
  <c r="G3613"/>
  <c r="G3618"/>
  <c r="G3609"/>
  <c r="G2448"/>
  <c r="G2369"/>
  <c r="G2373"/>
  <c r="G2374"/>
  <c r="G2377"/>
  <c r="G2352"/>
  <c r="G2356"/>
  <c r="G2357"/>
  <c r="G2358"/>
  <c r="G2359"/>
  <c r="G2361"/>
  <c r="G2368"/>
  <c r="G1838"/>
  <c r="G1839"/>
  <c r="G1840"/>
  <c r="G1841"/>
  <c r="G1835"/>
  <c r="G1672"/>
  <c r="G1673"/>
  <c r="G1674"/>
  <c r="G1675"/>
  <c r="G1676"/>
  <c r="G1677"/>
  <c r="G1678"/>
  <c r="G1679"/>
  <c r="G1684"/>
  <c r="G1685"/>
  <c r="G1686"/>
  <c r="G1687"/>
  <c r="G1688"/>
  <c r="G1689"/>
  <c r="G1690"/>
  <c r="G1691"/>
  <c r="G1692"/>
  <c r="G1693"/>
  <c r="G1694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2"/>
  <c r="G1727"/>
  <c r="G1729"/>
  <c r="G1730"/>
  <c r="G1731"/>
  <c r="G1732"/>
  <c r="G1733"/>
  <c r="G1734"/>
  <c r="G1735"/>
  <c r="G1737"/>
  <c r="G1738"/>
  <c r="G1739"/>
  <c r="G1740"/>
  <c r="G1741"/>
  <c r="G1742"/>
  <c r="G1743"/>
  <c r="G1744"/>
  <c r="G1745"/>
  <c r="G1747"/>
  <c r="G1748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70"/>
  <c r="G1771"/>
  <c r="G1772"/>
  <c r="G1773"/>
  <c r="G1774"/>
  <c r="G1775"/>
  <c r="G1776"/>
  <c r="G1777"/>
  <c r="G1778"/>
  <c r="G1779"/>
  <c r="G1781"/>
  <c r="G1782"/>
  <c r="G1783"/>
  <c r="G1784"/>
  <c r="G1794"/>
  <c r="G1795"/>
  <c r="G1797"/>
  <c r="G1798"/>
  <c r="G1801"/>
  <c r="G1802"/>
  <c r="G1803"/>
  <c r="G1804"/>
  <c r="G1805"/>
  <c r="G1806"/>
  <c r="G1807"/>
  <c r="G1808"/>
  <c r="G1809"/>
  <c r="G1811"/>
  <c r="G1813"/>
  <c r="G1814"/>
  <c r="G1815"/>
  <c r="G1816"/>
  <c r="G1820"/>
  <c r="G1821"/>
  <c r="G1824"/>
  <c r="G1656"/>
  <c r="G1651"/>
  <c r="G1649"/>
  <c r="G1623"/>
  <c r="G1619"/>
  <c r="G1608"/>
  <c r="G1609"/>
  <c r="G1610"/>
  <c r="G1612"/>
  <c r="G1613"/>
  <c r="G1614"/>
  <c r="G1595"/>
  <c r="G1568"/>
  <c r="G1569"/>
  <c r="G1570"/>
  <c r="G1571"/>
  <c r="G1572"/>
  <c r="G1573"/>
  <c r="G1574"/>
  <c r="G1575"/>
  <c r="G1576"/>
  <c r="G1577"/>
  <c r="G1578"/>
  <c r="G1579"/>
  <c r="G1580"/>
  <c r="G1581"/>
  <c r="G1582"/>
  <c r="G1911" s="1"/>
  <c r="G1583"/>
  <c r="G1584"/>
  <c r="G1585"/>
  <c r="G1517"/>
  <c r="G1518"/>
  <c r="G1519"/>
  <c r="G1520"/>
  <c r="G1521"/>
  <c r="G1522"/>
  <c r="G1523"/>
  <c r="G1524"/>
  <c r="G1525"/>
  <c r="G1527"/>
  <c r="G1528"/>
  <c r="G1529"/>
  <c r="G1531"/>
  <c r="G1536"/>
  <c r="G1516"/>
  <c r="G1498"/>
  <c r="G1499"/>
  <c r="G1500"/>
  <c r="G1501"/>
  <c r="G1502"/>
  <c r="G1503"/>
  <c r="G1506"/>
  <c r="G1507"/>
  <c r="G1508"/>
  <c r="G1509"/>
  <c r="G1510"/>
  <c r="G1511"/>
  <c r="G1497"/>
  <c r="G1491"/>
  <c r="G1493" s="1"/>
  <c r="G1484"/>
  <c r="G1474"/>
  <c r="F3593"/>
  <c r="H3593" s="1"/>
  <c r="F3597"/>
  <c r="H3597" s="1"/>
  <c r="G3593"/>
  <c r="G3597"/>
  <c r="G3598"/>
  <c r="G3592"/>
  <c r="G3584"/>
  <c r="G3585"/>
  <c r="G3587"/>
  <c r="G3583"/>
  <c r="G3573"/>
  <c r="G3574"/>
  <c r="G3575"/>
  <c r="G3577"/>
  <c r="G3578"/>
  <c r="G3560"/>
  <c r="G3566"/>
  <c r="G3567"/>
  <c r="G3568"/>
  <c r="G3569"/>
  <c r="G3570"/>
  <c r="G3571"/>
  <c r="G3572"/>
  <c r="G3559"/>
  <c r="G3535"/>
  <c r="G3544"/>
  <c r="G3545"/>
  <c r="G3546"/>
  <c r="G3547"/>
  <c r="G3548"/>
  <c r="G3549"/>
  <c r="G3550"/>
  <c r="G3551"/>
  <c r="G3552"/>
  <c r="G3553"/>
  <c r="G3554"/>
  <c r="G3534"/>
  <c r="G3520"/>
  <c r="G3521"/>
  <c r="G3522"/>
  <c r="G3524"/>
  <c r="G3526"/>
  <c r="G3527"/>
  <c r="G3528"/>
  <c r="G3529"/>
  <c r="G3519"/>
  <c r="G3504"/>
  <c r="G3505"/>
  <c r="G3506"/>
  <c r="G3507"/>
  <c r="G3508"/>
  <c r="G3509"/>
  <c r="G3503"/>
  <c r="G3349"/>
  <c r="G3351"/>
  <c r="G3352"/>
  <c r="G3353"/>
  <c r="G3382"/>
  <c r="G3383"/>
  <c r="G3384"/>
  <c r="G3385"/>
  <c r="G3386"/>
  <c r="G3387"/>
  <c r="G3388"/>
  <c r="G3389"/>
  <c r="G3390"/>
  <c r="G3391"/>
  <c r="G3392"/>
  <c r="G3393"/>
  <c r="G3394"/>
  <c r="G3395"/>
  <c r="G3396"/>
  <c r="G3397"/>
  <c r="G3398"/>
  <c r="G3399"/>
  <c r="G3400"/>
  <c r="G3401"/>
  <c r="G3402"/>
  <c r="G3403"/>
  <c r="G3404"/>
  <c r="G3405"/>
  <c r="G3406"/>
  <c r="G3407"/>
  <c r="G3408"/>
  <c r="G3409"/>
  <c r="G3410"/>
  <c r="G3411"/>
  <c r="G3412"/>
  <c r="G3413"/>
  <c r="G3414"/>
  <c r="G3415"/>
  <c r="G3416"/>
  <c r="G3417"/>
  <c r="G3418"/>
  <c r="G3419"/>
  <c r="G3420"/>
  <c r="G3421"/>
  <c r="G3422"/>
  <c r="G3423"/>
  <c r="G3424"/>
  <c r="G3425"/>
  <c r="G3426"/>
  <c r="G3427"/>
  <c r="G3428"/>
  <c r="G3429"/>
  <c r="G3430"/>
  <c r="G3431"/>
  <c r="G3432"/>
  <c r="G3433"/>
  <c r="G3434"/>
  <c r="G3435"/>
  <c r="G3436"/>
  <c r="G3437"/>
  <c r="G3438"/>
  <c r="G3439"/>
  <c r="G3440"/>
  <c r="G3441"/>
  <c r="G3442"/>
  <c r="G3443"/>
  <c r="G3444"/>
  <c r="G3445"/>
  <c r="G3446"/>
  <c r="G3448"/>
  <c r="G3449"/>
  <c r="G3450"/>
  <c r="G3451"/>
  <c r="G3452"/>
  <c r="G3453"/>
  <c r="G3454"/>
  <c r="G3455"/>
  <c r="G3456"/>
  <c r="G3457"/>
  <c r="G3458"/>
  <c r="G3459"/>
  <c r="G3460"/>
  <c r="G3461"/>
  <c r="G3462"/>
  <c r="G3463"/>
  <c r="G3464"/>
  <c r="G3465"/>
  <c r="G3466"/>
  <c r="G3467"/>
  <c r="G3468"/>
  <c r="G3469"/>
  <c r="G3470"/>
  <c r="G3471"/>
  <c r="G3472"/>
  <c r="G3473"/>
  <c r="G3474"/>
  <c r="G3475"/>
  <c r="G3476"/>
  <c r="G3477"/>
  <c r="G3478"/>
  <c r="G3479"/>
  <c r="G3480"/>
  <c r="G3481"/>
  <c r="G3482"/>
  <c r="G3483"/>
  <c r="G3484"/>
  <c r="G3485"/>
  <c r="G3486"/>
  <c r="G3487"/>
  <c r="G3488"/>
  <c r="G3489"/>
  <c r="G3490"/>
  <c r="G3491"/>
  <c r="G3492"/>
  <c r="G3493"/>
  <c r="G3494"/>
  <c r="G3495"/>
  <c r="G3496"/>
  <c r="G3497"/>
  <c r="G3498"/>
  <c r="G3348"/>
  <c r="G3115"/>
  <c r="G3175"/>
  <c r="G3176"/>
  <c r="G3177"/>
  <c r="G3178"/>
  <c r="G3179"/>
  <c r="G3180"/>
  <c r="G3181"/>
  <c r="G3182"/>
  <c r="G3183"/>
  <c r="G3184"/>
  <c r="G3185"/>
  <c r="G3186"/>
  <c r="G3187"/>
  <c r="G3188"/>
  <c r="G3189"/>
  <c r="G3190"/>
  <c r="G3191"/>
  <c r="G3192"/>
  <c r="G3193"/>
  <c r="G3194"/>
  <c r="G3195"/>
  <c r="G3196"/>
  <c r="G3197"/>
  <c r="G3198"/>
  <c r="G3199"/>
  <c r="G3200"/>
  <c r="G3201"/>
  <c r="G3202"/>
  <c r="G3203"/>
  <c r="G3204"/>
  <c r="G3205"/>
  <c r="G3206"/>
  <c r="G3207"/>
  <c r="G3208"/>
  <c r="G3209"/>
  <c r="G3210"/>
  <c r="G3211"/>
  <c r="G3212"/>
  <c r="G3213"/>
  <c r="G3214"/>
  <c r="G3215"/>
  <c r="G3216"/>
  <c r="G3217"/>
  <c r="G3218"/>
  <c r="G3219"/>
  <c r="G3220"/>
  <c r="G3221"/>
  <c r="G3222"/>
  <c r="G3223"/>
  <c r="G3224"/>
  <c r="G3225"/>
  <c r="G3226"/>
  <c r="G3227"/>
  <c r="G3228"/>
  <c r="G3229"/>
  <c r="G3230"/>
  <c r="G3231"/>
  <c r="G3232"/>
  <c r="G3233"/>
  <c r="G3235"/>
  <c r="G3236"/>
  <c r="G3237"/>
  <c r="G3238"/>
  <c r="G3239"/>
  <c r="G3240"/>
  <c r="G3241"/>
  <c r="G3243"/>
  <c r="G3244"/>
  <c r="G3245"/>
  <c r="G3246"/>
  <c r="G3247"/>
  <c r="G3248"/>
  <c r="G3249"/>
  <c r="G3250"/>
  <c r="G3251"/>
  <c r="G3252"/>
  <c r="G3253"/>
  <c r="G3254"/>
  <c r="G3255"/>
  <c r="G3256"/>
  <c r="G3257"/>
  <c r="G3258"/>
  <c r="G3259"/>
  <c r="G3260"/>
  <c r="G3261"/>
  <c r="G3262"/>
  <c r="G3263"/>
  <c r="G3264"/>
  <c r="G3265"/>
  <c r="G3266"/>
  <c r="G3267"/>
  <c r="G3268"/>
  <c r="G3269"/>
  <c r="G3270"/>
  <c r="G3271"/>
  <c r="G3272"/>
  <c r="G3273"/>
  <c r="G3274"/>
  <c r="G3275"/>
  <c r="G3276"/>
  <c r="G3277"/>
  <c r="G3278"/>
  <c r="G3279"/>
  <c r="G3280"/>
  <c r="G3281"/>
  <c r="G3282"/>
  <c r="G3283"/>
  <c r="G3284"/>
  <c r="G3285"/>
  <c r="G3286"/>
  <c r="G3287"/>
  <c r="G3288"/>
  <c r="G3289"/>
  <c r="G3290"/>
  <c r="G3291"/>
  <c r="G3292"/>
  <c r="G3293"/>
  <c r="G3294"/>
  <c r="G3295"/>
  <c r="G3296"/>
  <c r="G3297"/>
  <c r="G3298"/>
  <c r="G3299"/>
  <c r="G3300"/>
  <c r="G3301"/>
  <c r="G3302"/>
  <c r="G3303"/>
  <c r="G3304"/>
  <c r="G3305"/>
  <c r="G3306"/>
  <c r="G3307"/>
  <c r="G3308"/>
  <c r="G3309"/>
  <c r="G3310"/>
  <c r="G3311"/>
  <c r="G3312"/>
  <c r="G3313"/>
  <c r="G3314"/>
  <c r="G3315"/>
  <c r="G3316"/>
  <c r="G3317"/>
  <c r="G3318"/>
  <c r="G3319"/>
  <c r="G3320"/>
  <c r="G3321"/>
  <c r="G3322"/>
  <c r="G3323"/>
  <c r="G3324"/>
  <c r="G3325"/>
  <c r="G3326"/>
  <c r="G3327"/>
  <c r="G3328"/>
  <c r="G3329"/>
  <c r="G3330"/>
  <c r="G3331"/>
  <c r="G3332"/>
  <c r="G3333"/>
  <c r="G3334"/>
  <c r="G3335"/>
  <c r="G3336"/>
  <c r="G3337"/>
  <c r="G3338"/>
  <c r="G3339"/>
  <c r="G3340"/>
  <c r="G3341"/>
  <c r="G3342"/>
  <c r="G3343"/>
  <c r="G3114"/>
  <c r="G3014"/>
  <c r="G3015"/>
  <c r="G3016"/>
  <c r="G3017"/>
  <c r="G3018"/>
  <c r="G3019"/>
  <c r="G3020"/>
  <c r="G3021"/>
  <c r="G3022"/>
  <c r="G3023"/>
  <c r="G3024"/>
  <c r="G3025"/>
  <c r="G3026"/>
  <c r="G3027"/>
  <c r="G3028"/>
  <c r="G3029"/>
  <c r="G3030"/>
  <c r="G3031"/>
  <c r="G3032"/>
  <c r="G3033"/>
  <c r="G3034"/>
  <c r="G3035"/>
  <c r="G3036"/>
  <c r="G3037"/>
  <c r="G3038"/>
  <c r="G3039"/>
  <c r="G3040"/>
  <c r="G3041"/>
  <c r="G3042"/>
  <c r="G3043"/>
  <c r="G3044"/>
  <c r="G3045"/>
  <c r="G3046"/>
  <c r="G3047"/>
  <c r="G3048"/>
  <c r="G3049"/>
  <c r="G3050"/>
  <c r="G3051"/>
  <c r="G3052"/>
  <c r="G3053"/>
  <c r="G3054"/>
  <c r="G3055"/>
  <c r="G3056"/>
  <c r="G3057"/>
  <c r="G3058"/>
  <c r="G3059"/>
  <c r="G3060"/>
  <c r="G3061"/>
  <c r="G3062"/>
  <c r="G3063"/>
  <c r="G3064"/>
  <c r="G3065"/>
  <c r="G3066"/>
  <c r="G3067"/>
  <c r="G3068"/>
  <c r="G3069"/>
  <c r="G3070"/>
  <c r="G3071"/>
  <c r="G3072"/>
  <c r="G3073"/>
  <c r="G3074"/>
  <c r="G3075"/>
  <c r="G3076"/>
  <c r="G3077"/>
  <c r="G3078"/>
  <c r="G3079"/>
  <c r="G3080"/>
  <c r="G3081"/>
  <c r="G3082"/>
  <c r="G3083"/>
  <c r="G3084"/>
  <c r="G3085"/>
  <c r="G3086"/>
  <c r="G3087"/>
  <c r="G3088"/>
  <c r="G3089"/>
  <c r="G3098"/>
  <c r="G3099"/>
  <c r="G3100"/>
  <c r="G3101"/>
  <c r="G3102"/>
  <c r="G3103"/>
  <c r="G3104"/>
  <c r="G3105"/>
  <c r="G3106"/>
  <c r="G3107"/>
  <c r="G3108"/>
  <c r="G3109"/>
  <c r="F3019"/>
  <c r="H3019" s="1"/>
  <c r="G3005"/>
  <c r="G3006"/>
  <c r="G3007"/>
  <c r="G3008"/>
  <c r="G3009"/>
  <c r="G3010"/>
  <c r="G3011"/>
  <c r="G3012"/>
  <c r="G3013"/>
  <c r="G3004"/>
  <c r="G2967"/>
  <c r="G2968"/>
  <c r="G2969"/>
  <c r="G2970"/>
  <c r="G2971"/>
  <c r="G2972"/>
  <c r="G2973"/>
  <c r="G2974"/>
  <c r="G2975"/>
  <c r="G2976"/>
  <c r="G2977"/>
  <c r="G2978"/>
  <c r="G2979"/>
  <c r="G2980"/>
  <c r="G2981"/>
  <c r="G2982"/>
  <c r="G2983"/>
  <c r="G2984"/>
  <c r="G2985"/>
  <c r="G2986"/>
  <c r="G2987"/>
  <c r="G2988"/>
  <c r="G2989"/>
  <c r="G2990"/>
  <c r="G2991"/>
  <c r="G2992"/>
  <c r="G2993"/>
  <c r="G2994"/>
  <c r="G2995"/>
  <c r="G2996"/>
  <c r="G2997"/>
  <c r="G2998"/>
  <c r="G2999"/>
  <c r="G2966"/>
  <c r="G2923"/>
  <c r="G2926"/>
  <c r="G2927"/>
  <c r="G2928"/>
  <c r="G2929"/>
  <c r="G2930"/>
  <c r="G2931"/>
  <c r="G2932"/>
  <c r="G2933"/>
  <c r="G2934"/>
  <c r="G2935"/>
  <c r="G2936"/>
  <c r="G2937"/>
  <c r="G2938"/>
  <c r="G2939"/>
  <c r="G2940"/>
  <c r="G2941"/>
  <c r="G2942"/>
  <c r="G2943"/>
  <c r="G2944"/>
  <c r="G2945"/>
  <c r="G2946"/>
  <c r="G2947"/>
  <c r="G2948"/>
  <c r="G2949"/>
  <c r="G2950"/>
  <c r="G2951"/>
  <c r="G2952"/>
  <c r="G2953"/>
  <c r="G2954"/>
  <c r="G2955"/>
  <c r="G2956"/>
  <c r="G2957"/>
  <c r="G2958"/>
  <c r="G2959"/>
  <c r="G2960"/>
  <c r="G2961"/>
  <c r="G2920"/>
  <c r="G2831"/>
  <c r="G2832"/>
  <c r="G2858"/>
  <c r="G2859"/>
  <c r="G2860"/>
  <c r="G2861"/>
  <c r="G2862"/>
  <c r="G2863"/>
  <c r="G2865"/>
  <c r="G2866"/>
  <c r="G2867"/>
  <c r="G2868"/>
  <c r="G2869"/>
  <c r="G2870"/>
  <c r="G2871"/>
  <c r="G2872"/>
  <c r="G2873"/>
  <c r="G2874"/>
  <c r="G2875"/>
  <c r="G2876"/>
  <c r="G2877"/>
  <c r="G2879"/>
  <c r="G2880"/>
  <c r="G2882"/>
  <c r="G2883"/>
  <c r="G2884"/>
  <c r="G2885"/>
  <c r="G2886"/>
  <c r="G2887"/>
  <c r="G2888"/>
  <c r="G2890"/>
  <c r="G2891"/>
  <c r="G2892"/>
  <c r="G2894"/>
  <c r="G2895"/>
  <c r="G2896"/>
  <c r="G2897"/>
  <c r="G2898"/>
  <c r="G2899"/>
  <c r="G2900"/>
  <c r="G2901"/>
  <c r="G2902"/>
  <c r="G2903"/>
  <c r="G2904"/>
  <c r="G2905"/>
  <c r="G2906"/>
  <c r="G2907"/>
  <c r="G2908"/>
  <c r="G2909"/>
  <c r="G2910"/>
  <c r="G2911"/>
  <c r="G2912"/>
  <c r="G2913"/>
  <c r="G2914"/>
  <c r="G2915"/>
  <c r="G2830"/>
  <c r="G2817"/>
  <c r="G2818"/>
  <c r="G2819"/>
  <c r="G2821"/>
  <c r="G2824"/>
  <c r="G2825"/>
  <c r="G2807"/>
  <c r="G2808"/>
  <c r="G2809"/>
  <c r="G2810"/>
  <c r="G2811"/>
  <c r="G2812"/>
  <c r="G2813"/>
  <c r="G2815"/>
  <c r="G2816"/>
  <c r="G2798"/>
  <c r="G2799"/>
  <c r="G2800"/>
  <c r="G2801"/>
  <c r="G2802"/>
  <c r="G2803"/>
  <c r="G2804"/>
  <c r="G2805"/>
  <c r="G2806"/>
  <c r="G2797"/>
  <c r="F2824"/>
  <c r="G2788"/>
  <c r="G2789"/>
  <c r="G2790"/>
  <c r="G2791"/>
  <c r="G2792"/>
  <c r="G2786"/>
  <c r="G2772"/>
  <c r="G2773"/>
  <c r="G2774"/>
  <c r="G2775"/>
  <c r="G2776"/>
  <c r="G2777"/>
  <c r="G2778"/>
  <c r="G2779"/>
  <c r="G2780"/>
  <c r="G2781"/>
  <c r="G2767"/>
  <c r="G2768"/>
  <c r="G2769"/>
  <c r="G2770"/>
  <c r="G2771"/>
  <c r="G2766"/>
  <c r="G2758"/>
  <c r="G2752"/>
  <c r="G2753"/>
  <c r="G2743"/>
  <c r="G2734"/>
  <c r="G2735"/>
  <c r="G2736"/>
  <c r="G2737"/>
  <c r="G2738"/>
  <c r="G2733"/>
  <c r="G2728"/>
  <c r="G2725"/>
  <c r="F2648"/>
  <c r="H2648" s="1"/>
  <c r="G2648"/>
  <c r="G2554"/>
  <c r="G2555"/>
  <c r="G2556"/>
  <c r="G2557"/>
  <c r="G2558"/>
  <c r="G2559"/>
  <c r="G2560"/>
  <c r="G2561"/>
  <c r="G2562"/>
  <c r="G2563"/>
  <c r="G2564"/>
  <c r="G2565"/>
  <c r="G2566"/>
  <c r="G2567"/>
  <c r="G2568"/>
  <c r="G2569"/>
  <c r="G2570"/>
  <c r="G2571"/>
  <c r="G2572"/>
  <c r="G2573"/>
  <c r="G2574"/>
  <c r="G2575"/>
  <c r="G2576"/>
  <c r="G2577"/>
  <c r="G2578"/>
  <c r="G2579"/>
  <c r="G2580"/>
  <c r="G2581"/>
  <c r="G2582"/>
  <c r="G2583"/>
  <c r="G2584"/>
  <c r="G2585"/>
  <c r="G2586"/>
  <c r="G2587"/>
  <c r="G2588"/>
  <c r="G2589"/>
  <c r="G2590"/>
  <c r="G2591"/>
  <c r="G2592"/>
  <c r="G2593"/>
  <c r="G2594"/>
  <c r="G2595"/>
  <c r="G2596"/>
  <c r="G2597"/>
  <c r="G2598"/>
  <c r="G2599"/>
  <c r="G2600"/>
  <c r="G2601"/>
  <c r="G2602"/>
  <c r="G2603"/>
  <c r="G2604"/>
  <c r="G2605"/>
  <c r="G2606"/>
  <c r="G2607"/>
  <c r="G2608"/>
  <c r="G2609"/>
  <c r="G2610"/>
  <c r="G2611"/>
  <c r="G2612"/>
  <c r="G2613"/>
  <c r="G2614"/>
  <c r="G2615"/>
  <c r="G2616"/>
  <c r="G2617"/>
  <c r="G2618"/>
  <c r="G2619"/>
  <c r="G2620"/>
  <c r="G2621"/>
  <c r="G2622"/>
  <c r="G2623"/>
  <c r="G2624"/>
  <c r="G2625"/>
  <c r="G2626"/>
  <c r="G2627"/>
  <c r="G2628"/>
  <c r="G2629"/>
  <c r="G2630"/>
  <c r="G2631"/>
  <c r="G2632"/>
  <c r="G2633"/>
  <c r="G2634"/>
  <c r="G2635"/>
  <c r="G2636"/>
  <c r="G2637"/>
  <c r="G2638"/>
  <c r="G2639"/>
  <c r="G2640"/>
  <c r="G2641"/>
  <c r="G2642"/>
  <c r="G2643"/>
  <c r="G2644"/>
  <c r="G2645"/>
  <c r="G2646"/>
  <c r="G2647"/>
  <c r="G2649"/>
  <c r="G2650"/>
  <c r="G2651"/>
  <c r="G2652"/>
  <c r="G2653"/>
  <c r="G2654"/>
  <c r="G2655"/>
  <c r="G2656"/>
  <c r="G2657"/>
  <c r="G2658"/>
  <c r="G2659"/>
  <c r="G2686"/>
  <c r="G2687"/>
  <c r="G2688"/>
  <c r="G2690"/>
  <c r="G2691"/>
  <c r="G2692"/>
  <c r="G2693"/>
  <c r="G2694"/>
  <c r="G2695"/>
  <c r="G2696"/>
  <c r="G2697"/>
  <c r="G2698"/>
  <c r="G2699"/>
  <c r="G2700"/>
  <c r="G2701"/>
  <c r="G2702"/>
  <c r="G2703"/>
  <c r="G2704"/>
  <c r="G2705"/>
  <c r="G2706"/>
  <c r="G2707"/>
  <c r="G2708"/>
  <c r="G2709"/>
  <c r="G2710"/>
  <c r="G2711"/>
  <c r="G2712"/>
  <c r="G2713"/>
  <c r="G2714"/>
  <c r="G2717"/>
  <c r="G2718"/>
  <c r="G2719"/>
  <c r="G2720"/>
  <c r="G2553"/>
  <c r="G2544"/>
  <c r="G2537"/>
  <c r="G2522"/>
  <c r="G2523"/>
  <c r="G2524"/>
  <c r="G2525"/>
  <c r="G2526"/>
  <c r="G2527"/>
  <c r="G2528"/>
  <c r="G2529"/>
  <c r="G2530"/>
  <c r="G2531"/>
  <c r="G2532"/>
  <c r="G2521"/>
  <c r="F832"/>
  <c r="H832" s="1"/>
  <c r="G832"/>
  <c r="C54" i="3"/>
  <c r="G1153" i="2"/>
  <c r="G1143"/>
  <c r="G1136"/>
  <c r="G1120"/>
  <c r="G1108"/>
  <c r="G1109"/>
  <c r="G1110"/>
  <c r="G1114"/>
  <c r="G1115"/>
  <c r="G1103"/>
  <c r="G1083"/>
  <c r="G1086"/>
  <c r="G1087"/>
  <c r="G1088"/>
  <c r="G1089"/>
  <c r="G1098"/>
  <c r="G1082"/>
  <c r="G1061"/>
  <c r="G1062"/>
  <c r="G1063"/>
  <c r="G1064"/>
  <c r="G1065"/>
  <c r="G1066"/>
  <c r="G1067"/>
  <c r="G1068"/>
  <c r="G1069"/>
  <c r="G1070"/>
  <c r="G1071"/>
  <c r="G1072"/>
  <c r="G1073"/>
  <c r="G1076"/>
  <c r="G1077"/>
  <c r="G1028"/>
  <c r="G1005"/>
  <c r="G1007"/>
  <c r="G1008"/>
  <c r="G1009"/>
  <c r="G1012"/>
  <c r="G1013"/>
  <c r="G1014"/>
  <c r="G1015"/>
  <c r="G1016"/>
  <c r="G1017"/>
  <c r="G1018"/>
  <c r="G1019"/>
  <c r="G1020"/>
  <c r="G1021"/>
  <c r="G1022"/>
  <c r="G1023"/>
  <c r="G1004"/>
  <c r="G853"/>
  <c r="G857" s="1"/>
  <c r="G839"/>
  <c r="G840"/>
  <c r="G841"/>
  <c r="G843"/>
  <c r="G844"/>
  <c r="G846"/>
  <c r="G847"/>
  <c r="G848"/>
  <c r="G838"/>
  <c r="G731"/>
  <c r="G732"/>
  <c r="G733"/>
  <c r="G737"/>
  <c r="G744"/>
  <c r="G749"/>
  <c r="G753"/>
  <c r="G754"/>
  <c r="G755"/>
  <c r="G760"/>
  <c r="G761"/>
  <c r="G762"/>
  <c r="G764"/>
  <c r="G768"/>
  <c r="G769"/>
  <c r="G770"/>
  <c r="G771"/>
  <c r="G779"/>
  <c r="G780"/>
  <c r="G781"/>
  <c r="G785"/>
  <c r="G801"/>
  <c r="G831"/>
  <c r="G833"/>
  <c r="G724"/>
  <c r="G713"/>
  <c r="G714"/>
  <c r="G716"/>
  <c r="G719"/>
  <c r="G683"/>
  <c r="G684"/>
  <c r="G685"/>
  <c r="G686"/>
  <c r="G687"/>
  <c r="G688"/>
  <c r="G689"/>
  <c r="G690"/>
  <c r="G691"/>
  <c r="G692"/>
  <c r="G693"/>
  <c r="G694"/>
  <c r="G695"/>
  <c r="G696"/>
  <c r="G698"/>
  <c r="G699"/>
  <c r="G700"/>
  <c r="G701"/>
  <c r="G704"/>
  <c r="G682"/>
  <c r="G590"/>
  <c r="G591"/>
  <c r="G592"/>
  <c r="G594"/>
  <c r="G596"/>
  <c r="G598"/>
  <c r="G599"/>
  <c r="G604"/>
  <c r="G605"/>
  <c r="G606"/>
  <c r="G607"/>
  <c r="G608"/>
  <c r="G609"/>
  <c r="G610"/>
  <c r="G611"/>
  <c r="G612"/>
  <c r="G613"/>
  <c r="G614"/>
  <c r="G616"/>
  <c r="G620"/>
  <c r="G621"/>
  <c r="G622"/>
  <c r="G623"/>
  <c r="G624"/>
  <c r="G626"/>
  <c r="G627"/>
  <c r="G628"/>
  <c r="G629"/>
  <c r="G630"/>
  <c r="G632"/>
  <c r="G634"/>
  <c r="G635"/>
  <c r="G636"/>
  <c r="G637"/>
  <c r="G638"/>
  <c r="G639"/>
  <c r="G640"/>
  <c r="G641"/>
  <c r="G642"/>
  <c r="G643"/>
  <c r="G644"/>
  <c r="G645"/>
  <c r="G646"/>
  <c r="G648"/>
  <c r="G649"/>
  <c r="G650"/>
  <c r="G652"/>
  <c r="G653"/>
  <c r="G654"/>
  <c r="G655"/>
  <c r="G656"/>
  <c r="G658"/>
  <c r="G659"/>
  <c r="G665"/>
  <c r="G666"/>
  <c r="G667"/>
  <c r="G668"/>
  <c r="G669"/>
  <c r="G670"/>
  <c r="G671"/>
  <c r="G672"/>
  <c r="G674"/>
  <c r="G675"/>
  <c r="G676"/>
  <c r="G677"/>
  <c r="G585"/>
  <c r="G576"/>
  <c r="G577"/>
  <c r="G578"/>
  <c r="G579"/>
  <c r="G580"/>
  <c r="G568"/>
  <c r="G867"/>
  <c r="G868"/>
  <c r="G870"/>
  <c r="G871"/>
  <c r="G872"/>
  <c r="G873"/>
  <c r="G874"/>
  <c r="G875"/>
  <c r="G877"/>
  <c r="G878"/>
  <c r="G879"/>
  <c r="G882"/>
  <c r="G883"/>
  <c r="G884"/>
  <c r="G885"/>
  <c r="G887"/>
  <c r="G889"/>
  <c r="G894"/>
  <c r="G895"/>
  <c r="G898"/>
  <c r="G899"/>
  <c r="G903"/>
  <c r="G904"/>
  <c r="G908"/>
  <c r="G863"/>
  <c r="E2549"/>
  <c r="F2544"/>
  <c r="H2529"/>
  <c r="H2525"/>
  <c r="H2521"/>
  <c r="H2522"/>
  <c r="H2523"/>
  <c r="H2524"/>
  <c r="H2526"/>
  <c r="H2527"/>
  <c r="H2528"/>
  <c r="H2530"/>
  <c r="H2531"/>
  <c r="H2532"/>
  <c r="F2537"/>
  <c r="F2553"/>
  <c r="H2553" s="1"/>
  <c r="F2554"/>
  <c r="H2554" s="1"/>
  <c r="F2555"/>
  <c r="H2555" s="1"/>
  <c r="F2556"/>
  <c r="H2556" s="1"/>
  <c r="F2557"/>
  <c r="H2557" s="1"/>
  <c r="F2558"/>
  <c r="H2558" s="1"/>
  <c r="F2559"/>
  <c r="H2559" s="1"/>
  <c r="F2560"/>
  <c r="H2560" s="1"/>
  <c r="F2561"/>
  <c r="H2561" s="1"/>
  <c r="F2562"/>
  <c r="H2562" s="1"/>
  <c r="F2563"/>
  <c r="H2563" s="1"/>
  <c r="F2564"/>
  <c r="H2564" s="1"/>
  <c r="F2565"/>
  <c r="H2565" s="1"/>
  <c r="F2566"/>
  <c r="H2566" s="1"/>
  <c r="F2567"/>
  <c r="H2567" s="1"/>
  <c r="F2568"/>
  <c r="H2568" s="1"/>
  <c r="F2569"/>
  <c r="H2569" s="1"/>
  <c r="F2570"/>
  <c r="H2570" s="1"/>
  <c r="F2571"/>
  <c r="H2571" s="1"/>
  <c r="F2572"/>
  <c r="H2572" s="1"/>
  <c r="F2573"/>
  <c r="H2573" s="1"/>
  <c r="F2574"/>
  <c r="H2574" s="1"/>
  <c r="F2575"/>
  <c r="H2575" s="1"/>
  <c r="F2576"/>
  <c r="H2576" s="1"/>
  <c r="F2577"/>
  <c r="H2577" s="1"/>
  <c r="F2578"/>
  <c r="H2578" s="1"/>
  <c r="F2579"/>
  <c r="H2579" s="1"/>
  <c r="F2580"/>
  <c r="H2580" s="1"/>
  <c r="F2581"/>
  <c r="H2581" s="1"/>
  <c r="F2582"/>
  <c r="H2582" s="1"/>
  <c r="F2583"/>
  <c r="H2583" s="1"/>
  <c r="F2584"/>
  <c r="H2584" s="1"/>
  <c r="F2585"/>
  <c r="H2585" s="1"/>
  <c r="F2586"/>
  <c r="H2586" s="1"/>
  <c r="F2587"/>
  <c r="H2587" s="1"/>
  <c r="F2588"/>
  <c r="H2588" s="1"/>
  <c r="F2589"/>
  <c r="H2589" s="1"/>
  <c r="F2590"/>
  <c r="H2590" s="1"/>
  <c r="F2591"/>
  <c r="H2591" s="1"/>
  <c r="F2592"/>
  <c r="H2592" s="1"/>
  <c r="F2593"/>
  <c r="H2593" s="1"/>
  <c r="F2594"/>
  <c r="H2594" s="1"/>
  <c r="F2595"/>
  <c r="H2595" s="1"/>
  <c r="F2596"/>
  <c r="H2596" s="1"/>
  <c r="F2597"/>
  <c r="H2597" s="1"/>
  <c r="F2598"/>
  <c r="H2598" s="1"/>
  <c r="F2599"/>
  <c r="H2599" s="1"/>
  <c r="F2600"/>
  <c r="H2600" s="1"/>
  <c r="F2601"/>
  <c r="H2601" s="1"/>
  <c r="F2602"/>
  <c r="H2602" s="1"/>
  <c r="F2603"/>
  <c r="H2603" s="1"/>
  <c r="F2604"/>
  <c r="H2604" s="1"/>
  <c r="F2605"/>
  <c r="H2605" s="1"/>
  <c r="F2606"/>
  <c r="H2606" s="1"/>
  <c r="F2607"/>
  <c r="H2607" s="1"/>
  <c r="F2608"/>
  <c r="H2608" s="1"/>
  <c r="F2609"/>
  <c r="H2609" s="1"/>
  <c r="F2610"/>
  <c r="H2610" s="1"/>
  <c r="F2611"/>
  <c r="H2611" s="1"/>
  <c r="F2612"/>
  <c r="F2613"/>
  <c r="H2613" s="1"/>
  <c r="F2614"/>
  <c r="H2614" s="1"/>
  <c r="F2615"/>
  <c r="H2615" s="1"/>
  <c r="F2616"/>
  <c r="H2616" s="1"/>
  <c r="F2617"/>
  <c r="H2617" s="1"/>
  <c r="F2618"/>
  <c r="H2618" s="1"/>
  <c r="F2619"/>
  <c r="H2619" s="1"/>
  <c r="F2620"/>
  <c r="H2620" s="1"/>
  <c r="F2621"/>
  <c r="H2621" s="1"/>
  <c r="F2622"/>
  <c r="H2622" s="1"/>
  <c r="F2623"/>
  <c r="H2623" s="1"/>
  <c r="F2624"/>
  <c r="H2624" s="1"/>
  <c r="F2625"/>
  <c r="H2625" s="1"/>
  <c r="F2626"/>
  <c r="H2626" s="1"/>
  <c r="F2627"/>
  <c r="H2627" s="1"/>
  <c r="F2628"/>
  <c r="H2628" s="1"/>
  <c r="F2629"/>
  <c r="H2629" s="1"/>
  <c r="F2630"/>
  <c r="H2630" s="1"/>
  <c r="F2631"/>
  <c r="H2631" s="1"/>
  <c r="F2632"/>
  <c r="H2632" s="1"/>
  <c r="F2633"/>
  <c r="H2633" s="1"/>
  <c r="F2634"/>
  <c r="H2634" s="1"/>
  <c r="F2635"/>
  <c r="H2635" s="1"/>
  <c r="F2636"/>
  <c r="H2636" s="1"/>
  <c r="F2637"/>
  <c r="H2637" s="1"/>
  <c r="F2638"/>
  <c r="H2638" s="1"/>
  <c r="F2639"/>
  <c r="H2639" s="1"/>
  <c r="F2640"/>
  <c r="H2640" s="1"/>
  <c r="F2641"/>
  <c r="H2641" s="1"/>
  <c r="F2642"/>
  <c r="H2642" s="1"/>
  <c r="F2643"/>
  <c r="H2643" s="1"/>
  <c r="F2644"/>
  <c r="H2644" s="1"/>
  <c r="F2645"/>
  <c r="H2645" s="1"/>
  <c r="F2646"/>
  <c r="H2646" s="1"/>
  <c r="F2647"/>
  <c r="H2647" s="1"/>
  <c r="F2649"/>
  <c r="H2649" s="1"/>
  <c r="F2650"/>
  <c r="H2650" s="1"/>
  <c r="F2651"/>
  <c r="H2651" s="1"/>
  <c r="F2652"/>
  <c r="H2652" s="1"/>
  <c r="F2653"/>
  <c r="H2653" s="1"/>
  <c r="F2654"/>
  <c r="H2654" s="1"/>
  <c r="F2655"/>
  <c r="H2655" s="1"/>
  <c r="F2656"/>
  <c r="H2656" s="1"/>
  <c r="F2657"/>
  <c r="H2657" s="1"/>
  <c r="F2658"/>
  <c r="H2658" s="1"/>
  <c r="F2659"/>
  <c r="H2659" s="1"/>
  <c r="F2686"/>
  <c r="H2686" s="1"/>
  <c r="F2687"/>
  <c r="H2687" s="1"/>
  <c r="F2688"/>
  <c r="H2688" s="1"/>
  <c r="F2690"/>
  <c r="H2690" s="1"/>
  <c r="F2691"/>
  <c r="H2691" s="1"/>
  <c r="F2692"/>
  <c r="H2692" s="1"/>
  <c r="F2693"/>
  <c r="H2693" s="1"/>
  <c r="F2694"/>
  <c r="H2694" s="1"/>
  <c r="F2695"/>
  <c r="H2695" s="1"/>
  <c r="F2696"/>
  <c r="H2696" s="1"/>
  <c r="F2697"/>
  <c r="H2697" s="1"/>
  <c r="F2698"/>
  <c r="H2698" s="1"/>
  <c r="F2699"/>
  <c r="H2699" s="1"/>
  <c r="F2700"/>
  <c r="H2700" s="1"/>
  <c r="F2701"/>
  <c r="H2701" s="1"/>
  <c r="F2702"/>
  <c r="H2702" s="1"/>
  <c r="F2703"/>
  <c r="H2703" s="1"/>
  <c r="F2704"/>
  <c r="H2704" s="1"/>
  <c r="F2705"/>
  <c r="H2705" s="1"/>
  <c r="F2706"/>
  <c r="H2706" s="1"/>
  <c r="F2707"/>
  <c r="H2707" s="1"/>
  <c r="F2708"/>
  <c r="H2708" s="1"/>
  <c r="F2709"/>
  <c r="H2709" s="1"/>
  <c r="F2710"/>
  <c r="H2710" s="1"/>
  <c r="F2711"/>
  <c r="H2711" s="1"/>
  <c r="F2712"/>
  <c r="H2712" s="1"/>
  <c r="F2713"/>
  <c r="H2713" s="1"/>
  <c r="F2714"/>
  <c r="H2714" s="1"/>
  <c r="F2717"/>
  <c r="H2717" s="1"/>
  <c r="F2718"/>
  <c r="H2718" s="1"/>
  <c r="F2719"/>
  <c r="H2719" s="1"/>
  <c r="F2720"/>
  <c r="H2720" s="1"/>
  <c r="F2725"/>
  <c r="H2725" s="1"/>
  <c r="F2728"/>
  <c r="H2728" s="1"/>
  <c r="H2733"/>
  <c r="H2735"/>
  <c r="H2736"/>
  <c r="H2737"/>
  <c r="H2738"/>
  <c r="F2743"/>
  <c r="H2743" s="1"/>
  <c r="F2752"/>
  <c r="H2752" s="1"/>
  <c r="F2753"/>
  <c r="H2753" s="1"/>
  <c r="F2758"/>
  <c r="H2758" s="1"/>
  <c r="F2766"/>
  <c r="H2766" s="1"/>
  <c r="F2767"/>
  <c r="F2768"/>
  <c r="H2768" s="1"/>
  <c r="F2769"/>
  <c r="H2769" s="1"/>
  <c r="F2770"/>
  <c r="H2770" s="1"/>
  <c r="F2771"/>
  <c r="H2771" s="1"/>
  <c r="F2772"/>
  <c r="H2772" s="1"/>
  <c r="F2773"/>
  <c r="H2773" s="1"/>
  <c r="F2774"/>
  <c r="H2774" s="1"/>
  <c r="F2775"/>
  <c r="H2775" s="1"/>
  <c r="F2776"/>
  <c r="H2776" s="1"/>
  <c r="F2777"/>
  <c r="H2777" s="1"/>
  <c r="F2778"/>
  <c r="H2778" s="1"/>
  <c r="F2779"/>
  <c r="H2779" s="1"/>
  <c r="F2780"/>
  <c r="H2780" s="1"/>
  <c r="F2781"/>
  <c r="H2781" s="1"/>
  <c r="F2786"/>
  <c r="F2788"/>
  <c r="H2788" s="1"/>
  <c r="F2789"/>
  <c r="H2789" s="1"/>
  <c r="F2790"/>
  <c r="H2790" s="1"/>
  <c r="F2791"/>
  <c r="H2791" s="1"/>
  <c r="F2792"/>
  <c r="H2792" s="1"/>
  <c r="F2797"/>
  <c r="H2797" s="1"/>
  <c r="F2798"/>
  <c r="H2798" s="1"/>
  <c r="F2799"/>
  <c r="H2799" s="1"/>
  <c r="F2800"/>
  <c r="H2800" s="1"/>
  <c r="F2801"/>
  <c r="H2801" s="1"/>
  <c r="F2802"/>
  <c r="H2802" s="1"/>
  <c r="F2803"/>
  <c r="H2803" s="1"/>
  <c r="F2804"/>
  <c r="H2804" s="1"/>
  <c r="F2805"/>
  <c r="H2805" s="1"/>
  <c r="F2806"/>
  <c r="H2806" s="1"/>
  <c r="F2807"/>
  <c r="H2807" s="1"/>
  <c r="F2808"/>
  <c r="H2808" s="1"/>
  <c r="F2809"/>
  <c r="H2809" s="1"/>
  <c r="F2810"/>
  <c r="H2810" s="1"/>
  <c r="F2811"/>
  <c r="H2811" s="1"/>
  <c r="F2812"/>
  <c r="H2812" s="1"/>
  <c r="F2813"/>
  <c r="H2813" s="1"/>
  <c r="F2815"/>
  <c r="H2815" s="1"/>
  <c r="F2816"/>
  <c r="H2816" s="1"/>
  <c r="F2817"/>
  <c r="H2817" s="1"/>
  <c r="F2818"/>
  <c r="H2818" s="1"/>
  <c r="F2819"/>
  <c r="H2819" s="1"/>
  <c r="F2821"/>
  <c r="H2821" s="1"/>
  <c r="F2825"/>
  <c r="H2825" s="1"/>
  <c r="F2830"/>
  <c r="H2830" s="1"/>
  <c r="F2831"/>
  <c r="H2831" s="1"/>
  <c r="F2832"/>
  <c r="H2832" s="1"/>
  <c r="F2858"/>
  <c r="H2858" s="1"/>
  <c r="F2859"/>
  <c r="H2859" s="1"/>
  <c r="F2860"/>
  <c r="H2860" s="1"/>
  <c r="F2861"/>
  <c r="H2861" s="1"/>
  <c r="F2862"/>
  <c r="H2862" s="1"/>
  <c r="F2863"/>
  <c r="H2863" s="1"/>
  <c r="F2865"/>
  <c r="H2865" s="1"/>
  <c r="F2866"/>
  <c r="H2866" s="1"/>
  <c r="F2867"/>
  <c r="H2867" s="1"/>
  <c r="F2868"/>
  <c r="H2868" s="1"/>
  <c r="F2869"/>
  <c r="H2869" s="1"/>
  <c r="F2870"/>
  <c r="H2870" s="1"/>
  <c r="F2871"/>
  <c r="H2871" s="1"/>
  <c r="F2872"/>
  <c r="H2872" s="1"/>
  <c r="F2873"/>
  <c r="H2873" s="1"/>
  <c r="F2874"/>
  <c r="H2874" s="1"/>
  <c r="F2875"/>
  <c r="H2875" s="1"/>
  <c r="F2876"/>
  <c r="H2876" s="1"/>
  <c r="F2877"/>
  <c r="H2877" s="1"/>
  <c r="F2879"/>
  <c r="H2879" s="1"/>
  <c r="F2880"/>
  <c r="H2880" s="1"/>
  <c r="F2882"/>
  <c r="H2882" s="1"/>
  <c r="F2883"/>
  <c r="H2883" s="1"/>
  <c r="F2884"/>
  <c r="H2884" s="1"/>
  <c r="F2885"/>
  <c r="H2885" s="1"/>
  <c r="F2886"/>
  <c r="H2886" s="1"/>
  <c r="F2887"/>
  <c r="H2887" s="1"/>
  <c r="F2888"/>
  <c r="H2888" s="1"/>
  <c r="F2890"/>
  <c r="H2890" s="1"/>
  <c r="F2891"/>
  <c r="H2891" s="1"/>
  <c r="F2892"/>
  <c r="H2892" s="1"/>
  <c r="F2894"/>
  <c r="H2894" s="1"/>
  <c r="F2895"/>
  <c r="H2895" s="1"/>
  <c r="F2896"/>
  <c r="H2896" s="1"/>
  <c r="F2897"/>
  <c r="H2897" s="1"/>
  <c r="F2898"/>
  <c r="H2898" s="1"/>
  <c r="F2899"/>
  <c r="H2899" s="1"/>
  <c r="F2900"/>
  <c r="H2900" s="1"/>
  <c r="F2901"/>
  <c r="H2901" s="1"/>
  <c r="F2902"/>
  <c r="H2902" s="1"/>
  <c r="F2903"/>
  <c r="H2903" s="1"/>
  <c r="F2904"/>
  <c r="H2904" s="1"/>
  <c r="F2905"/>
  <c r="H2905" s="1"/>
  <c r="F2906"/>
  <c r="H2906" s="1"/>
  <c r="F2907"/>
  <c r="H2907" s="1"/>
  <c r="F2908"/>
  <c r="H2908" s="1"/>
  <c r="F2909"/>
  <c r="H2909" s="1"/>
  <c r="F2910"/>
  <c r="H2910" s="1"/>
  <c r="F2911"/>
  <c r="H2911" s="1"/>
  <c r="F2912"/>
  <c r="H2912" s="1"/>
  <c r="F2913"/>
  <c r="H2913" s="1"/>
  <c r="F2914"/>
  <c r="H2914" s="1"/>
  <c r="F2915"/>
  <c r="H2915" s="1"/>
  <c r="F2920"/>
  <c r="H2920" s="1"/>
  <c r="F2922"/>
  <c r="H2922" s="1"/>
  <c r="F2923"/>
  <c r="H2923" s="1"/>
  <c r="F2926"/>
  <c r="H2926" s="1"/>
  <c r="F2927"/>
  <c r="H2927" s="1"/>
  <c r="F2928"/>
  <c r="H2928" s="1"/>
  <c r="F2929"/>
  <c r="H2929" s="1"/>
  <c r="F2930"/>
  <c r="H2930" s="1"/>
  <c r="F2931"/>
  <c r="H2931" s="1"/>
  <c r="F2932"/>
  <c r="H2932" s="1"/>
  <c r="F2933"/>
  <c r="H2933" s="1"/>
  <c r="F2934"/>
  <c r="H2934" s="1"/>
  <c r="F2935"/>
  <c r="H2935" s="1"/>
  <c r="F2936"/>
  <c r="H2936" s="1"/>
  <c r="F2937"/>
  <c r="H2937" s="1"/>
  <c r="F2938"/>
  <c r="H2938" s="1"/>
  <c r="F2939"/>
  <c r="H2939" s="1"/>
  <c r="F2940"/>
  <c r="H2940" s="1"/>
  <c r="F2941"/>
  <c r="H2941" s="1"/>
  <c r="F2942"/>
  <c r="H2942" s="1"/>
  <c r="F2943"/>
  <c r="H2943" s="1"/>
  <c r="F2944"/>
  <c r="H2944" s="1"/>
  <c r="F2945"/>
  <c r="H2945" s="1"/>
  <c r="F2946"/>
  <c r="H2946" s="1"/>
  <c r="F2947"/>
  <c r="H2947" s="1"/>
  <c r="F2948"/>
  <c r="H2948" s="1"/>
  <c r="F2949"/>
  <c r="H2949" s="1"/>
  <c r="F2950"/>
  <c r="H2950" s="1"/>
  <c r="F2951"/>
  <c r="H2951" s="1"/>
  <c r="F2952"/>
  <c r="H2952" s="1"/>
  <c r="F2953"/>
  <c r="H2953" s="1"/>
  <c r="F2954"/>
  <c r="H2954" s="1"/>
  <c r="F2955"/>
  <c r="H2955" s="1"/>
  <c r="F2956"/>
  <c r="H2956" s="1"/>
  <c r="F2957"/>
  <c r="H2957" s="1"/>
  <c r="F2958"/>
  <c r="H2958" s="1"/>
  <c r="F2959"/>
  <c r="H2959" s="1"/>
  <c r="F2960"/>
  <c r="H2960" s="1"/>
  <c r="F2961"/>
  <c r="H2961" s="1"/>
  <c r="F2966"/>
  <c r="H2966" s="1"/>
  <c r="F2967"/>
  <c r="H2967" s="1"/>
  <c r="F2968"/>
  <c r="H2968" s="1"/>
  <c r="F2969"/>
  <c r="H2969" s="1"/>
  <c r="F2970"/>
  <c r="H2970" s="1"/>
  <c r="F2971"/>
  <c r="H2971" s="1"/>
  <c r="F2972"/>
  <c r="H2972" s="1"/>
  <c r="F2973"/>
  <c r="H2973" s="1"/>
  <c r="F2974"/>
  <c r="H2974" s="1"/>
  <c r="F2975"/>
  <c r="H2975" s="1"/>
  <c r="F2976"/>
  <c r="H2976" s="1"/>
  <c r="F2977"/>
  <c r="H2977" s="1"/>
  <c r="F2978"/>
  <c r="H2978" s="1"/>
  <c r="F2979"/>
  <c r="H2979" s="1"/>
  <c r="F2980"/>
  <c r="H2980" s="1"/>
  <c r="F2981"/>
  <c r="H2981" s="1"/>
  <c r="F2982"/>
  <c r="H2982" s="1"/>
  <c r="F2983"/>
  <c r="H2983" s="1"/>
  <c r="F2984"/>
  <c r="H2984" s="1"/>
  <c r="F2985"/>
  <c r="H2985" s="1"/>
  <c r="F2986"/>
  <c r="H2986" s="1"/>
  <c r="F2987"/>
  <c r="H2987" s="1"/>
  <c r="F2988"/>
  <c r="H2988" s="1"/>
  <c r="F2989"/>
  <c r="H2989" s="1"/>
  <c r="F2990"/>
  <c r="H2990" s="1"/>
  <c r="F2991"/>
  <c r="H2991" s="1"/>
  <c r="F2992"/>
  <c r="H2992" s="1"/>
  <c r="F2993"/>
  <c r="H2993" s="1"/>
  <c r="F2994"/>
  <c r="F2995"/>
  <c r="H2995" s="1"/>
  <c r="F2996"/>
  <c r="H2996" s="1"/>
  <c r="F2997"/>
  <c r="H2997" s="1"/>
  <c r="F2998"/>
  <c r="H2998" s="1"/>
  <c r="F2999"/>
  <c r="H2999" s="1"/>
  <c r="F3004"/>
  <c r="H3004" s="1"/>
  <c r="F3005"/>
  <c r="F3006"/>
  <c r="H3006" s="1"/>
  <c r="F3007"/>
  <c r="H3007" s="1"/>
  <c r="F3008"/>
  <c r="H3008" s="1"/>
  <c r="F3009"/>
  <c r="H3009" s="1"/>
  <c r="F3010"/>
  <c r="H3010" s="1"/>
  <c r="F3011"/>
  <c r="H3011" s="1"/>
  <c r="F3012"/>
  <c r="H3012" s="1"/>
  <c r="F3013"/>
  <c r="H3013" s="1"/>
  <c r="F3014"/>
  <c r="H3014" s="1"/>
  <c r="F3015"/>
  <c r="H3015" s="1"/>
  <c r="F3016"/>
  <c r="H3016" s="1"/>
  <c r="F3017"/>
  <c r="H3017" s="1"/>
  <c r="F3018"/>
  <c r="H3018" s="1"/>
  <c r="F3020"/>
  <c r="H3020" s="1"/>
  <c r="F3021"/>
  <c r="H3021" s="1"/>
  <c r="F3022"/>
  <c r="H3022" s="1"/>
  <c r="F3023"/>
  <c r="H3023" s="1"/>
  <c r="F3024"/>
  <c r="H3024" s="1"/>
  <c r="F3025"/>
  <c r="H3025" s="1"/>
  <c r="F3026"/>
  <c r="H3026" s="1"/>
  <c r="F3027"/>
  <c r="H3027" s="1"/>
  <c r="F3028"/>
  <c r="H3028" s="1"/>
  <c r="F3029"/>
  <c r="H3029" s="1"/>
  <c r="F3030"/>
  <c r="H3030" s="1"/>
  <c r="F3031"/>
  <c r="H3031" s="1"/>
  <c r="F3032"/>
  <c r="H3032" s="1"/>
  <c r="F3033"/>
  <c r="H3033" s="1"/>
  <c r="F3034"/>
  <c r="H3034" s="1"/>
  <c r="F3035"/>
  <c r="H3035" s="1"/>
  <c r="F3036"/>
  <c r="H3036" s="1"/>
  <c r="F3037"/>
  <c r="H3037" s="1"/>
  <c r="F3038"/>
  <c r="H3038" s="1"/>
  <c r="F3039"/>
  <c r="H3039" s="1"/>
  <c r="F3040"/>
  <c r="H3040" s="1"/>
  <c r="F3041"/>
  <c r="H3041" s="1"/>
  <c r="F3042"/>
  <c r="H3042" s="1"/>
  <c r="F3043"/>
  <c r="H3043" s="1"/>
  <c r="F3044"/>
  <c r="H3044" s="1"/>
  <c r="F3045"/>
  <c r="H3045" s="1"/>
  <c r="F3046"/>
  <c r="H3046" s="1"/>
  <c r="F3047"/>
  <c r="H3047" s="1"/>
  <c r="F3048"/>
  <c r="H3048" s="1"/>
  <c r="F3049"/>
  <c r="H3049" s="1"/>
  <c r="F3050"/>
  <c r="H3050" s="1"/>
  <c r="F3051"/>
  <c r="H3051" s="1"/>
  <c r="F3052"/>
  <c r="H3052" s="1"/>
  <c r="F3053"/>
  <c r="H3053" s="1"/>
  <c r="F3054"/>
  <c r="H3054" s="1"/>
  <c r="F3055"/>
  <c r="H3055" s="1"/>
  <c r="F3056"/>
  <c r="H3056" s="1"/>
  <c r="F3057"/>
  <c r="H3057" s="1"/>
  <c r="F3058"/>
  <c r="H3058" s="1"/>
  <c r="F3059"/>
  <c r="H3059" s="1"/>
  <c r="F3060"/>
  <c r="H3060" s="1"/>
  <c r="F3061"/>
  <c r="H3061" s="1"/>
  <c r="F3062"/>
  <c r="H3062" s="1"/>
  <c r="F3063"/>
  <c r="H3063" s="1"/>
  <c r="F3064"/>
  <c r="H3064" s="1"/>
  <c r="F3065"/>
  <c r="H3065" s="1"/>
  <c r="F3066"/>
  <c r="H3066" s="1"/>
  <c r="F3067"/>
  <c r="H3067" s="1"/>
  <c r="F3068"/>
  <c r="H3068" s="1"/>
  <c r="F3069"/>
  <c r="H3069" s="1"/>
  <c r="F3070"/>
  <c r="H3070" s="1"/>
  <c r="F3071"/>
  <c r="H3071" s="1"/>
  <c r="F3072"/>
  <c r="H3072" s="1"/>
  <c r="F3073"/>
  <c r="H3073" s="1"/>
  <c r="F3074"/>
  <c r="H3074" s="1"/>
  <c r="F3075"/>
  <c r="H3075" s="1"/>
  <c r="F3076"/>
  <c r="H3076" s="1"/>
  <c r="F3077"/>
  <c r="H3077" s="1"/>
  <c r="F3078"/>
  <c r="H3078" s="1"/>
  <c r="F3079"/>
  <c r="H3079" s="1"/>
  <c r="F3080"/>
  <c r="H3080" s="1"/>
  <c r="F3081"/>
  <c r="H3081" s="1"/>
  <c r="F3082"/>
  <c r="H3082" s="1"/>
  <c r="F3083"/>
  <c r="H3083" s="1"/>
  <c r="F3084"/>
  <c r="H3084" s="1"/>
  <c r="F3085"/>
  <c r="H3085" s="1"/>
  <c r="F3086"/>
  <c r="H3086" s="1"/>
  <c r="F3087"/>
  <c r="H3087" s="1"/>
  <c r="F3088"/>
  <c r="H3088" s="1"/>
  <c r="F3089"/>
  <c r="H3089" s="1"/>
  <c r="F3098"/>
  <c r="H3098" s="1"/>
  <c r="F3099"/>
  <c r="H3099" s="1"/>
  <c r="F3100"/>
  <c r="H3100" s="1"/>
  <c r="F3101"/>
  <c r="H3101" s="1"/>
  <c r="F3102"/>
  <c r="H3102" s="1"/>
  <c r="F3103"/>
  <c r="H3103" s="1"/>
  <c r="F3104"/>
  <c r="H3104" s="1"/>
  <c r="F3105"/>
  <c r="H3105" s="1"/>
  <c r="F3106"/>
  <c r="H3106" s="1"/>
  <c r="F3107"/>
  <c r="H3107" s="1"/>
  <c r="F3108"/>
  <c r="H3108" s="1"/>
  <c r="F3109"/>
  <c r="H3109" s="1"/>
  <c r="F3114"/>
  <c r="H3114" s="1"/>
  <c r="F3115"/>
  <c r="H3115" s="1"/>
  <c r="F3175"/>
  <c r="H3175" s="1"/>
  <c r="F3176"/>
  <c r="H3176" s="1"/>
  <c r="F3177"/>
  <c r="H3177" s="1"/>
  <c r="F3178"/>
  <c r="H3178" s="1"/>
  <c r="F3179"/>
  <c r="F3180"/>
  <c r="H3180" s="1"/>
  <c r="F3181"/>
  <c r="H3181" s="1"/>
  <c r="F3182"/>
  <c r="H3182" s="1"/>
  <c r="F3183"/>
  <c r="H3183" s="1"/>
  <c r="F3184"/>
  <c r="H3184" s="1"/>
  <c r="F3185"/>
  <c r="H3185" s="1"/>
  <c r="F3186"/>
  <c r="H3186" s="1"/>
  <c r="F3187"/>
  <c r="H3187" s="1"/>
  <c r="F3188"/>
  <c r="H3188" s="1"/>
  <c r="F3189"/>
  <c r="H3189" s="1"/>
  <c r="F3190"/>
  <c r="H3190" s="1"/>
  <c r="F3191"/>
  <c r="H3191" s="1"/>
  <c r="F3192"/>
  <c r="H3192" s="1"/>
  <c r="F3193"/>
  <c r="H3193" s="1"/>
  <c r="F3194"/>
  <c r="H3194" s="1"/>
  <c r="F3195"/>
  <c r="H3195" s="1"/>
  <c r="F3196"/>
  <c r="H3196" s="1"/>
  <c r="F3197"/>
  <c r="H3197" s="1"/>
  <c r="F3198"/>
  <c r="H3198" s="1"/>
  <c r="F3199"/>
  <c r="H3199" s="1"/>
  <c r="F3200"/>
  <c r="H3200" s="1"/>
  <c r="F3201"/>
  <c r="H3201" s="1"/>
  <c r="F3202"/>
  <c r="H3202" s="1"/>
  <c r="F3203"/>
  <c r="H3203" s="1"/>
  <c r="F3204"/>
  <c r="H3204" s="1"/>
  <c r="F3205"/>
  <c r="H3205" s="1"/>
  <c r="F3206"/>
  <c r="H3206" s="1"/>
  <c r="F3207"/>
  <c r="H3207" s="1"/>
  <c r="F3208"/>
  <c r="H3208" s="1"/>
  <c r="F3209"/>
  <c r="H3209" s="1"/>
  <c r="F3210"/>
  <c r="H3210" s="1"/>
  <c r="F3211"/>
  <c r="H3211" s="1"/>
  <c r="F3212"/>
  <c r="H3212" s="1"/>
  <c r="F3213"/>
  <c r="H3213" s="1"/>
  <c r="F3214"/>
  <c r="H3214" s="1"/>
  <c r="F3215"/>
  <c r="H3215" s="1"/>
  <c r="F3216"/>
  <c r="H3216" s="1"/>
  <c r="F3217"/>
  <c r="H3217" s="1"/>
  <c r="F3218"/>
  <c r="H3218" s="1"/>
  <c r="F3219"/>
  <c r="H3219" s="1"/>
  <c r="F3220"/>
  <c r="H3220" s="1"/>
  <c r="F3221"/>
  <c r="H3221" s="1"/>
  <c r="F3222"/>
  <c r="H3222" s="1"/>
  <c r="F3223"/>
  <c r="H3223" s="1"/>
  <c r="F3224"/>
  <c r="H3224" s="1"/>
  <c r="F3225"/>
  <c r="H3225" s="1"/>
  <c r="F3226"/>
  <c r="H3226" s="1"/>
  <c r="F3227"/>
  <c r="H3227" s="1"/>
  <c r="F3228"/>
  <c r="H3228" s="1"/>
  <c r="F3229"/>
  <c r="H3229" s="1"/>
  <c r="F3230"/>
  <c r="H3230" s="1"/>
  <c r="F3231"/>
  <c r="H3231" s="1"/>
  <c r="F3232"/>
  <c r="H3232" s="1"/>
  <c r="F3233"/>
  <c r="H3233" s="1"/>
  <c r="F3235"/>
  <c r="H3235" s="1"/>
  <c r="F3236"/>
  <c r="H3236" s="1"/>
  <c r="F3237"/>
  <c r="H3237" s="1"/>
  <c r="F3238"/>
  <c r="H3238" s="1"/>
  <c r="F3239"/>
  <c r="H3239" s="1"/>
  <c r="F3240"/>
  <c r="H3240" s="1"/>
  <c r="F3241"/>
  <c r="H3241" s="1"/>
  <c r="F3243"/>
  <c r="H3243" s="1"/>
  <c r="F3244"/>
  <c r="H3244" s="1"/>
  <c r="F3245"/>
  <c r="H3245" s="1"/>
  <c r="F3246"/>
  <c r="H3246" s="1"/>
  <c r="F3247"/>
  <c r="H3247" s="1"/>
  <c r="F3248"/>
  <c r="H3248" s="1"/>
  <c r="F3249"/>
  <c r="H3249" s="1"/>
  <c r="F3250"/>
  <c r="H3250" s="1"/>
  <c r="F3251"/>
  <c r="H3251" s="1"/>
  <c r="F3252"/>
  <c r="H3252" s="1"/>
  <c r="F3253"/>
  <c r="H3253" s="1"/>
  <c r="F3254"/>
  <c r="H3254" s="1"/>
  <c r="F3255"/>
  <c r="H3255" s="1"/>
  <c r="F3256"/>
  <c r="H3256" s="1"/>
  <c r="F3257"/>
  <c r="H3257" s="1"/>
  <c r="F3258"/>
  <c r="H3258" s="1"/>
  <c r="F3259"/>
  <c r="H3259" s="1"/>
  <c r="F3260"/>
  <c r="H3260" s="1"/>
  <c r="F3261"/>
  <c r="H3261" s="1"/>
  <c r="F3262"/>
  <c r="H3262" s="1"/>
  <c r="F3263"/>
  <c r="H3263" s="1"/>
  <c r="F3264"/>
  <c r="H3264" s="1"/>
  <c r="F3265"/>
  <c r="H3265" s="1"/>
  <c r="F3266"/>
  <c r="H3266" s="1"/>
  <c r="F3267"/>
  <c r="H3267" s="1"/>
  <c r="F3268"/>
  <c r="H3268" s="1"/>
  <c r="F3269"/>
  <c r="H3269" s="1"/>
  <c r="F3270"/>
  <c r="H3270" s="1"/>
  <c r="F3271"/>
  <c r="H3271" s="1"/>
  <c r="F3272"/>
  <c r="H3272" s="1"/>
  <c r="F3273"/>
  <c r="H3273" s="1"/>
  <c r="F3274"/>
  <c r="H3274" s="1"/>
  <c r="F3275"/>
  <c r="H3275" s="1"/>
  <c r="F3276"/>
  <c r="H3276" s="1"/>
  <c r="F3277"/>
  <c r="H3277" s="1"/>
  <c r="F3278"/>
  <c r="H3278" s="1"/>
  <c r="F3279"/>
  <c r="H3279" s="1"/>
  <c r="F3280"/>
  <c r="H3280" s="1"/>
  <c r="F3281"/>
  <c r="H3281" s="1"/>
  <c r="F3282"/>
  <c r="H3282" s="1"/>
  <c r="F3283"/>
  <c r="H3283" s="1"/>
  <c r="F3284"/>
  <c r="H3284" s="1"/>
  <c r="F3285"/>
  <c r="H3285" s="1"/>
  <c r="F3286"/>
  <c r="H3286" s="1"/>
  <c r="F3287"/>
  <c r="H3287" s="1"/>
  <c r="F3288"/>
  <c r="H3288" s="1"/>
  <c r="F3289"/>
  <c r="H3289" s="1"/>
  <c r="F3290"/>
  <c r="H3290" s="1"/>
  <c r="F3291"/>
  <c r="H3291" s="1"/>
  <c r="F3292"/>
  <c r="H3292" s="1"/>
  <c r="F3293"/>
  <c r="H3293" s="1"/>
  <c r="F3294"/>
  <c r="H3294" s="1"/>
  <c r="F3295"/>
  <c r="H3295" s="1"/>
  <c r="F3296"/>
  <c r="H3296" s="1"/>
  <c r="F3297"/>
  <c r="H3297" s="1"/>
  <c r="F3298"/>
  <c r="H3298" s="1"/>
  <c r="F3299"/>
  <c r="H3299" s="1"/>
  <c r="F3300"/>
  <c r="H3300" s="1"/>
  <c r="F3301"/>
  <c r="H3301" s="1"/>
  <c r="F3302"/>
  <c r="H3302" s="1"/>
  <c r="F3303"/>
  <c r="H3303" s="1"/>
  <c r="F3304"/>
  <c r="H3304" s="1"/>
  <c r="F3305"/>
  <c r="H3305" s="1"/>
  <c r="F3306"/>
  <c r="H3306" s="1"/>
  <c r="F3307"/>
  <c r="H3307" s="1"/>
  <c r="F3308"/>
  <c r="H3308" s="1"/>
  <c r="F3309"/>
  <c r="H3309" s="1"/>
  <c r="F3310"/>
  <c r="H3310" s="1"/>
  <c r="F3311"/>
  <c r="H3311" s="1"/>
  <c r="F3312"/>
  <c r="H3312" s="1"/>
  <c r="F3313"/>
  <c r="H3313" s="1"/>
  <c r="F3314"/>
  <c r="H3314" s="1"/>
  <c r="F3315"/>
  <c r="H3315" s="1"/>
  <c r="F3316"/>
  <c r="H3316" s="1"/>
  <c r="F3317"/>
  <c r="H3317" s="1"/>
  <c r="F3318"/>
  <c r="H3318" s="1"/>
  <c r="F3319"/>
  <c r="H3319" s="1"/>
  <c r="F3320"/>
  <c r="H3320" s="1"/>
  <c r="F3321"/>
  <c r="H3321" s="1"/>
  <c r="F3322"/>
  <c r="H3322" s="1"/>
  <c r="F3323"/>
  <c r="H3323" s="1"/>
  <c r="F3324"/>
  <c r="H3324" s="1"/>
  <c r="F3325"/>
  <c r="H3325" s="1"/>
  <c r="F3326"/>
  <c r="H3326" s="1"/>
  <c r="F3327"/>
  <c r="H3327" s="1"/>
  <c r="F3328"/>
  <c r="H3328" s="1"/>
  <c r="F3329"/>
  <c r="H3329" s="1"/>
  <c r="F3330"/>
  <c r="H3330" s="1"/>
  <c r="F3331"/>
  <c r="H3331" s="1"/>
  <c r="F3332"/>
  <c r="H3332" s="1"/>
  <c r="F3333"/>
  <c r="H3333" s="1"/>
  <c r="F3334"/>
  <c r="H3334" s="1"/>
  <c r="F3335"/>
  <c r="H3335" s="1"/>
  <c r="F3336"/>
  <c r="H3336" s="1"/>
  <c r="F3337"/>
  <c r="H3337" s="1"/>
  <c r="F3338"/>
  <c r="H3338" s="1"/>
  <c r="F3339"/>
  <c r="H3339" s="1"/>
  <c r="F3340"/>
  <c r="H3340" s="1"/>
  <c r="F3341"/>
  <c r="H3341" s="1"/>
  <c r="F3342"/>
  <c r="H3342" s="1"/>
  <c r="F3343"/>
  <c r="H3343" s="1"/>
  <c r="F3348"/>
  <c r="H3348" s="1"/>
  <c r="F3349"/>
  <c r="H3349" s="1"/>
  <c r="F3351"/>
  <c r="H3351" s="1"/>
  <c r="F3352"/>
  <c r="H3352" s="1"/>
  <c r="F3353"/>
  <c r="H3353" s="1"/>
  <c r="F3382"/>
  <c r="H3382" s="1"/>
  <c r="F3383"/>
  <c r="H3383" s="1"/>
  <c r="F3384"/>
  <c r="H3384" s="1"/>
  <c r="F3385"/>
  <c r="H3385" s="1"/>
  <c r="F3386"/>
  <c r="H3386" s="1"/>
  <c r="F3387"/>
  <c r="H3387" s="1"/>
  <c r="F3388"/>
  <c r="H3388" s="1"/>
  <c r="F3389"/>
  <c r="H3389" s="1"/>
  <c r="F3390"/>
  <c r="H3390" s="1"/>
  <c r="F3391"/>
  <c r="H3391" s="1"/>
  <c r="F3392"/>
  <c r="H3392" s="1"/>
  <c r="F3393"/>
  <c r="H3393" s="1"/>
  <c r="F3394"/>
  <c r="H3394" s="1"/>
  <c r="F3395"/>
  <c r="H3395" s="1"/>
  <c r="F3396"/>
  <c r="H3396" s="1"/>
  <c r="F3397"/>
  <c r="H3397" s="1"/>
  <c r="F3398"/>
  <c r="H3398" s="1"/>
  <c r="F3399"/>
  <c r="H3399" s="1"/>
  <c r="F3400"/>
  <c r="H3400" s="1"/>
  <c r="F3401"/>
  <c r="H3401" s="1"/>
  <c r="F3402"/>
  <c r="H3402" s="1"/>
  <c r="F3403"/>
  <c r="H3403" s="1"/>
  <c r="F3404"/>
  <c r="H3404" s="1"/>
  <c r="F3405"/>
  <c r="H3405" s="1"/>
  <c r="F3406"/>
  <c r="H3406" s="1"/>
  <c r="F3407"/>
  <c r="H3407" s="1"/>
  <c r="F3408"/>
  <c r="H3408" s="1"/>
  <c r="F3409"/>
  <c r="H3409" s="1"/>
  <c r="F3410"/>
  <c r="H3410" s="1"/>
  <c r="F3411"/>
  <c r="H3411" s="1"/>
  <c r="F3412"/>
  <c r="H3412" s="1"/>
  <c r="F3413"/>
  <c r="H3413" s="1"/>
  <c r="F3414"/>
  <c r="H3414" s="1"/>
  <c r="F3415"/>
  <c r="H3415" s="1"/>
  <c r="F3416"/>
  <c r="H3416" s="1"/>
  <c r="F3417"/>
  <c r="H3417" s="1"/>
  <c r="F3418"/>
  <c r="H3418" s="1"/>
  <c r="F3419"/>
  <c r="H3419" s="1"/>
  <c r="F3420"/>
  <c r="H3420" s="1"/>
  <c r="F3421"/>
  <c r="H3421" s="1"/>
  <c r="F3422"/>
  <c r="H3422" s="1"/>
  <c r="F3423"/>
  <c r="H3423" s="1"/>
  <c r="F3424"/>
  <c r="H3424" s="1"/>
  <c r="F3425"/>
  <c r="H3425" s="1"/>
  <c r="F3426"/>
  <c r="H3426" s="1"/>
  <c r="F3427"/>
  <c r="H3427" s="1"/>
  <c r="F3428"/>
  <c r="H3428" s="1"/>
  <c r="F3429"/>
  <c r="H3429" s="1"/>
  <c r="F3430"/>
  <c r="H3430" s="1"/>
  <c r="F3431"/>
  <c r="H3431" s="1"/>
  <c r="F3432"/>
  <c r="H3432" s="1"/>
  <c r="F3433"/>
  <c r="H3433" s="1"/>
  <c r="F3434"/>
  <c r="H3434" s="1"/>
  <c r="F3435"/>
  <c r="H3435" s="1"/>
  <c r="F3436"/>
  <c r="H3436" s="1"/>
  <c r="F3437"/>
  <c r="H3437" s="1"/>
  <c r="F3438"/>
  <c r="H3438" s="1"/>
  <c r="F3439"/>
  <c r="H3439" s="1"/>
  <c r="F3440"/>
  <c r="H3440" s="1"/>
  <c r="F3441"/>
  <c r="H3441" s="1"/>
  <c r="F3442"/>
  <c r="H3442" s="1"/>
  <c r="F3443"/>
  <c r="H3443" s="1"/>
  <c r="F3444"/>
  <c r="H3444" s="1"/>
  <c r="F3445"/>
  <c r="H3445" s="1"/>
  <c r="F3446"/>
  <c r="H3446" s="1"/>
  <c r="F3448"/>
  <c r="H3448" s="1"/>
  <c r="F3449"/>
  <c r="H3449" s="1"/>
  <c r="F3450"/>
  <c r="H3450" s="1"/>
  <c r="F3451"/>
  <c r="H3451" s="1"/>
  <c r="F3452"/>
  <c r="H3452" s="1"/>
  <c r="F3453"/>
  <c r="H3453" s="1"/>
  <c r="F3454"/>
  <c r="H3454" s="1"/>
  <c r="F3455"/>
  <c r="H3455" s="1"/>
  <c r="F3456"/>
  <c r="H3456" s="1"/>
  <c r="F3457"/>
  <c r="H3457" s="1"/>
  <c r="F3458"/>
  <c r="H3458" s="1"/>
  <c r="F3459"/>
  <c r="H3459" s="1"/>
  <c r="F3460"/>
  <c r="H3460" s="1"/>
  <c r="F3461"/>
  <c r="H3461" s="1"/>
  <c r="F3462"/>
  <c r="H3462" s="1"/>
  <c r="F3463"/>
  <c r="H3463" s="1"/>
  <c r="F3464"/>
  <c r="H3464" s="1"/>
  <c r="F3465"/>
  <c r="H3465" s="1"/>
  <c r="F3466"/>
  <c r="H3466" s="1"/>
  <c r="F3467"/>
  <c r="H3467" s="1"/>
  <c r="F3468"/>
  <c r="H3468" s="1"/>
  <c r="F3469"/>
  <c r="H3469" s="1"/>
  <c r="F3470"/>
  <c r="H3470" s="1"/>
  <c r="F3471"/>
  <c r="H3471" s="1"/>
  <c r="F3472"/>
  <c r="H3472" s="1"/>
  <c r="F3473"/>
  <c r="H3473" s="1"/>
  <c r="F3474"/>
  <c r="H3474" s="1"/>
  <c r="F3475"/>
  <c r="H3475" s="1"/>
  <c r="F3476"/>
  <c r="H3476" s="1"/>
  <c r="F3477"/>
  <c r="H3477" s="1"/>
  <c r="F3478"/>
  <c r="H3478" s="1"/>
  <c r="F3479"/>
  <c r="H3479" s="1"/>
  <c r="F3480"/>
  <c r="H3480" s="1"/>
  <c r="F3481"/>
  <c r="H3481" s="1"/>
  <c r="F3482"/>
  <c r="H3482" s="1"/>
  <c r="F3483"/>
  <c r="H3483" s="1"/>
  <c r="F3484"/>
  <c r="H3484" s="1"/>
  <c r="F3485"/>
  <c r="H3485" s="1"/>
  <c r="F3486"/>
  <c r="H3486" s="1"/>
  <c r="F3487"/>
  <c r="H3487" s="1"/>
  <c r="F3488"/>
  <c r="H3488" s="1"/>
  <c r="F3489"/>
  <c r="H3489" s="1"/>
  <c r="F3490"/>
  <c r="H3490" s="1"/>
  <c r="F3491"/>
  <c r="H3491" s="1"/>
  <c r="F3492"/>
  <c r="H3492" s="1"/>
  <c r="F3493"/>
  <c r="H3493" s="1"/>
  <c r="F3494"/>
  <c r="H3494" s="1"/>
  <c r="F3495"/>
  <c r="H3495" s="1"/>
  <c r="F3496"/>
  <c r="H3496" s="1"/>
  <c r="F3497"/>
  <c r="H3497" s="1"/>
  <c r="F3498"/>
  <c r="H3498" s="1"/>
  <c r="F3503"/>
  <c r="H3503" s="1"/>
  <c r="F3504"/>
  <c r="H3504" s="1"/>
  <c r="F3505"/>
  <c r="H3505" s="1"/>
  <c r="F3506"/>
  <c r="H3506" s="1"/>
  <c r="F3507"/>
  <c r="H3507" s="1"/>
  <c r="F3508"/>
  <c r="H3508" s="1"/>
  <c r="F3509"/>
  <c r="H3509" s="1"/>
  <c r="F3519"/>
  <c r="H3519" s="1"/>
  <c r="F3520"/>
  <c r="H3520" s="1"/>
  <c r="F3521"/>
  <c r="H3521" s="1"/>
  <c r="F3522"/>
  <c r="F3524"/>
  <c r="H3524" s="1"/>
  <c r="F3526"/>
  <c r="H3526" s="1"/>
  <c r="F3527"/>
  <c r="H3527" s="1"/>
  <c r="F3528"/>
  <c r="H3528" s="1"/>
  <c r="F3529"/>
  <c r="H3529" s="1"/>
  <c r="F3534"/>
  <c r="H3534" s="1"/>
  <c r="F3535"/>
  <c r="H3535" s="1"/>
  <c r="F3544"/>
  <c r="F3545"/>
  <c r="H3545" s="1"/>
  <c r="F3546"/>
  <c r="H3546" s="1"/>
  <c r="F3547"/>
  <c r="H3547" s="1"/>
  <c r="F3548"/>
  <c r="H3548" s="1"/>
  <c r="F3549"/>
  <c r="H3549" s="1"/>
  <c r="F3550"/>
  <c r="H3550" s="1"/>
  <c r="F3551"/>
  <c r="H3551" s="1"/>
  <c r="F3552"/>
  <c r="H3552" s="1"/>
  <c r="F3553"/>
  <c r="H3553" s="1"/>
  <c r="F3554"/>
  <c r="H3554" s="1"/>
  <c r="F3559"/>
  <c r="H3559" s="1"/>
  <c r="F3560"/>
  <c r="F3566"/>
  <c r="H3566" s="1"/>
  <c r="F3567"/>
  <c r="H3567" s="1"/>
  <c r="F3568"/>
  <c r="H3568" s="1"/>
  <c r="F3569"/>
  <c r="H3569" s="1"/>
  <c r="F3570"/>
  <c r="H3570" s="1"/>
  <c r="F3571"/>
  <c r="H3571" s="1"/>
  <c r="F3572"/>
  <c r="H3572" s="1"/>
  <c r="F3573"/>
  <c r="H3573" s="1"/>
  <c r="F3574"/>
  <c r="H3574" s="1"/>
  <c r="F3575"/>
  <c r="H3575" s="1"/>
  <c r="F3577"/>
  <c r="H3577" s="1"/>
  <c r="F3578"/>
  <c r="H3578" s="1"/>
  <c r="F3583"/>
  <c r="H3583" s="1"/>
  <c r="F3584"/>
  <c r="H3584" s="1"/>
  <c r="F3585"/>
  <c r="F3587"/>
  <c r="H3587" s="1"/>
  <c r="F3592"/>
  <c r="H3592" s="1"/>
  <c r="F3598"/>
  <c r="H3598" s="1"/>
  <c r="F3609"/>
  <c r="H3609" s="1"/>
  <c r="F3610"/>
  <c r="H3610" s="1"/>
  <c r="F3611"/>
  <c r="H3611" s="1"/>
  <c r="F3612"/>
  <c r="H3612" s="1"/>
  <c r="F3613"/>
  <c r="H3613" s="1"/>
  <c r="F3618"/>
  <c r="F3619" s="1"/>
  <c r="F223" i="3" s="1"/>
  <c r="D223" s="1"/>
  <c r="F3623" i="2"/>
  <c r="F3626" s="1"/>
  <c r="F3632"/>
  <c r="H3632" s="1"/>
  <c r="F3633"/>
  <c r="H3633" s="1"/>
  <c r="F3634"/>
  <c r="H3634" s="1"/>
  <c r="F3635"/>
  <c r="F3636"/>
  <c r="H3636" s="1"/>
  <c r="F3637"/>
  <c r="H3637" s="1"/>
  <c r="F3638"/>
  <c r="H3638" s="1"/>
  <c r="F3639"/>
  <c r="H3639" s="1"/>
  <c r="F3641"/>
  <c r="H3641" s="1"/>
  <c r="F3649"/>
  <c r="F3652"/>
  <c r="F3653"/>
  <c r="H3653" s="1"/>
  <c r="F3654"/>
  <c r="H3654" s="1"/>
  <c r="F3655"/>
  <c r="H3655" s="1"/>
  <c r="F3662"/>
  <c r="H3662" s="1"/>
  <c r="F3663"/>
  <c r="H3663" s="1"/>
  <c r="F3664"/>
  <c r="H3664" s="1"/>
  <c r="F3665"/>
  <c r="H3665" s="1"/>
  <c r="F3666"/>
  <c r="H3666" s="1"/>
  <c r="F3667"/>
  <c r="H3667" s="1"/>
  <c r="F3668"/>
  <c r="H3668" s="1"/>
  <c r="F3669"/>
  <c r="H3669" s="1"/>
  <c r="F3670"/>
  <c r="H3670" s="1"/>
  <c r="F3671"/>
  <c r="H3671" s="1"/>
  <c r="F3672"/>
  <c r="H3672" s="1"/>
  <c r="F3673"/>
  <c r="H3673" s="1"/>
  <c r="F3674"/>
  <c r="H3674" s="1"/>
  <c r="F3675"/>
  <c r="H3675" s="1"/>
  <c r="F3676"/>
  <c r="H3676" s="1"/>
  <c r="F3677"/>
  <c r="H3677" s="1"/>
  <c r="F3678"/>
  <c r="H3678" s="1"/>
  <c r="F3679"/>
  <c r="H3679" s="1"/>
  <c r="F3680"/>
  <c r="H3680" s="1"/>
  <c r="F3681"/>
  <c r="H3681" s="1"/>
  <c r="F3682"/>
  <c r="H3682" s="1"/>
  <c r="F3683"/>
  <c r="H3683" s="1"/>
  <c r="F3684"/>
  <c r="H3684" s="1"/>
  <c r="F3685"/>
  <c r="H3685" s="1"/>
  <c r="F3686"/>
  <c r="H3686" s="1"/>
  <c r="F3687"/>
  <c r="H3687" s="1"/>
  <c r="F3688"/>
  <c r="H3688" s="1"/>
  <c r="F3689"/>
  <c r="H3689" s="1"/>
  <c r="F3690"/>
  <c r="H3690" s="1"/>
  <c r="F3691"/>
  <c r="H3691" s="1"/>
  <c r="F3692"/>
  <c r="H3692" s="1"/>
  <c r="F3693"/>
  <c r="H3693" s="1"/>
  <c r="F3694"/>
  <c r="H3694" s="1"/>
  <c r="F3695"/>
  <c r="H3695" s="1"/>
  <c r="F3696"/>
  <c r="H3696" s="1"/>
  <c r="F3697"/>
  <c r="H3697" s="1"/>
  <c r="F3698"/>
  <c r="H3698" s="1"/>
  <c r="F3699"/>
  <c r="H3699" s="1"/>
  <c r="F3700"/>
  <c r="H3700" s="1"/>
  <c r="F3701"/>
  <c r="H3701" s="1"/>
  <c r="F3702"/>
  <c r="H3702" s="1"/>
  <c r="F3703"/>
  <c r="H3703" s="1"/>
  <c r="F3704"/>
  <c r="H3704" s="1"/>
  <c r="F3733"/>
  <c r="H3733" s="1"/>
  <c r="F3734"/>
  <c r="H3734" s="1"/>
  <c r="F3735"/>
  <c r="H3735" s="1"/>
  <c r="F3736"/>
  <c r="H3736" s="1"/>
  <c r="F3737"/>
  <c r="H3737" s="1"/>
  <c r="F3738"/>
  <c r="H3738" s="1"/>
  <c r="F3739"/>
  <c r="H3739" s="1"/>
  <c r="F3740"/>
  <c r="H3740" s="1"/>
  <c r="F3741"/>
  <c r="H3741" s="1"/>
  <c r="F3742"/>
  <c r="H3742" s="1"/>
  <c r="F3743"/>
  <c r="H3743" s="1"/>
  <c r="F3744"/>
  <c r="H3744" s="1"/>
  <c r="F3745"/>
  <c r="H3745" s="1"/>
  <c r="F3746"/>
  <c r="H3746" s="1"/>
  <c r="F3747"/>
  <c r="H3747" s="1"/>
  <c r="F3748"/>
  <c r="H3748" s="1"/>
  <c r="F3749"/>
  <c r="H3749" s="1"/>
  <c r="F3750"/>
  <c r="H3750" s="1"/>
  <c r="F3751"/>
  <c r="H3751" s="1"/>
  <c r="F3756"/>
  <c r="H3756" s="1"/>
  <c r="F3779"/>
  <c r="H3779" s="1"/>
  <c r="F3780"/>
  <c r="H3780" s="1"/>
  <c r="F3781"/>
  <c r="F3782"/>
  <c r="H3782" s="1"/>
  <c r="F3783"/>
  <c r="H3783" s="1"/>
  <c r="F3788"/>
  <c r="H3788" s="1"/>
  <c r="F3789"/>
  <c r="F3799"/>
  <c r="H3799" s="1"/>
  <c r="F3800"/>
  <c r="H3800" s="1"/>
  <c r="F3801"/>
  <c r="H3801" s="1"/>
  <c r="F3802"/>
  <c r="H3802" s="1"/>
  <c r="F3803"/>
  <c r="H3803" s="1"/>
  <c r="F3808"/>
  <c r="F3809"/>
  <c r="H3809" s="1"/>
  <c r="F3810"/>
  <c r="H3810" s="1"/>
  <c r="F3843"/>
  <c r="H3843" s="1"/>
  <c r="F3844"/>
  <c r="H3844" s="1"/>
  <c r="F3845"/>
  <c r="H3845" s="1"/>
  <c r="F3846"/>
  <c r="H3846" s="1"/>
  <c r="F3847"/>
  <c r="H3847" s="1"/>
  <c r="F3848"/>
  <c r="H3848" s="1"/>
  <c r="F3849"/>
  <c r="H3849" s="1"/>
  <c r="F3850"/>
  <c r="H3850" s="1"/>
  <c r="F3851"/>
  <c r="H3851" s="1"/>
  <c r="F3852"/>
  <c r="H3852" s="1"/>
  <c r="F3853"/>
  <c r="H3853" s="1"/>
  <c r="F3854"/>
  <c r="H3854" s="1"/>
  <c r="F3855"/>
  <c r="H3855" s="1"/>
  <c r="F3856"/>
  <c r="H3856" s="1"/>
  <c r="F3857"/>
  <c r="H3857" s="1"/>
  <c r="F3858"/>
  <c r="H3858" s="1"/>
  <c r="F3859"/>
  <c r="H3859" s="1"/>
  <c r="F3860"/>
  <c r="H3860" s="1"/>
  <c r="F3861"/>
  <c r="H3861" s="1"/>
  <c r="F3862"/>
  <c r="H3862" s="1"/>
  <c r="F3863"/>
  <c r="H3863" s="1"/>
  <c r="F3864"/>
  <c r="H3864" s="1"/>
  <c r="F3865"/>
  <c r="H3865" s="1"/>
  <c r="F3866"/>
  <c r="H3866" s="1"/>
  <c r="F3867"/>
  <c r="H3867" s="1"/>
  <c r="F3868"/>
  <c r="H3868" s="1"/>
  <c r="F3869"/>
  <c r="H3869" s="1"/>
  <c r="F3870"/>
  <c r="H3870" s="1"/>
  <c r="F3871"/>
  <c r="H3871" s="1"/>
  <c r="F3872"/>
  <c r="H3872" s="1"/>
  <c r="F3873"/>
  <c r="H3873" s="1"/>
  <c r="F3874"/>
  <c r="H3874" s="1"/>
  <c r="F3875"/>
  <c r="H3875" s="1"/>
  <c r="F3876"/>
  <c r="H3876" s="1"/>
  <c r="F3879"/>
  <c r="H3879" s="1"/>
  <c r="F3880"/>
  <c r="H3880" s="1"/>
  <c r="F3882"/>
  <c r="H3882" s="1"/>
  <c r="F3883"/>
  <c r="H3883" s="1"/>
  <c r="F3884"/>
  <c r="H3884" s="1"/>
  <c r="F3885"/>
  <c r="H3885" s="1"/>
  <c r="F3886"/>
  <c r="H3886" s="1"/>
  <c r="F3887"/>
  <c r="H3887" s="1"/>
  <c r="F3888"/>
  <c r="H3888" s="1"/>
  <c r="F3889"/>
  <c r="H3889" s="1"/>
  <c r="F3890"/>
  <c r="H3890" s="1"/>
  <c r="F3891"/>
  <c r="H3891" s="1"/>
  <c r="F3892"/>
  <c r="H3892" s="1"/>
  <c r="F3893"/>
  <c r="H3893" s="1"/>
  <c r="F3895"/>
  <c r="H3895" s="1"/>
  <c r="F3896"/>
  <c r="F3897"/>
  <c r="H3897" s="1"/>
  <c r="F3900"/>
  <c r="H3900" s="1"/>
  <c r="F3901"/>
  <c r="H3901" s="1"/>
  <c r="F3902"/>
  <c r="H3902" s="1"/>
  <c r="F3903"/>
  <c r="H3903" s="1"/>
  <c r="F3904"/>
  <c r="H3904" s="1"/>
  <c r="F3905"/>
  <c r="H3905" s="1"/>
  <c r="F3906"/>
  <c r="H3906" s="1"/>
  <c r="F3907"/>
  <c r="H3907" s="1"/>
  <c r="F3908"/>
  <c r="H3908" s="1"/>
  <c r="F3909"/>
  <c r="H3909" s="1"/>
  <c r="F3912"/>
  <c r="H3912" s="1"/>
  <c r="F3916"/>
  <c r="H3916" s="1"/>
  <c r="F3917"/>
  <c r="H3917" s="1"/>
  <c r="F3919"/>
  <c r="H3919" s="1"/>
  <c r="F3921"/>
  <c r="H3921" s="1"/>
  <c r="F3922"/>
  <c r="F3923"/>
  <c r="H3923" s="1"/>
  <c r="F3924"/>
  <c r="H3924" s="1"/>
  <c r="F3926"/>
  <c r="H3926" s="1"/>
  <c r="F3927"/>
  <c r="H3927" s="1"/>
  <c r="F3928"/>
  <c r="H3928" s="1"/>
  <c r="F3929"/>
  <c r="H3929" s="1"/>
  <c r="F3930"/>
  <c r="H3930" s="1"/>
  <c r="F3931"/>
  <c r="H3931" s="1"/>
  <c r="F3932"/>
  <c r="H3932" s="1"/>
  <c r="F3933"/>
  <c r="H3933" s="1"/>
  <c r="F3934"/>
  <c r="H3934" s="1"/>
  <c r="F3935"/>
  <c r="H3935" s="1"/>
  <c r="F3936"/>
  <c r="F3937"/>
  <c r="H3937" s="1"/>
  <c r="F3938"/>
  <c r="H3938" s="1"/>
  <c r="F3939"/>
  <c r="H3939" s="1"/>
  <c r="F3940"/>
  <c r="H3940" s="1"/>
  <c r="F3941"/>
  <c r="H3941" s="1"/>
  <c r="F3942"/>
  <c r="H3942" s="1"/>
  <c r="F3943"/>
  <c r="H3943" s="1"/>
  <c r="F3944"/>
  <c r="H3944" s="1"/>
  <c r="F3945"/>
  <c r="H3945" s="1"/>
  <c r="F3946"/>
  <c r="H3946" s="1"/>
  <c r="F3947"/>
  <c r="H3947" s="1"/>
  <c r="F3948"/>
  <c r="H3948" s="1"/>
  <c r="F3949"/>
  <c r="H3949" s="1"/>
  <c r="F3950"/>
  <c r="H3950" s="1"/>
  <c r="F3952"/>
  <c r="H3952" s="1"/>
  <c r="F3953"/>
  <c r="H3953" s="1"/>
  <c r="F3954"/>
  <c r="H3954" s="1"/>
  <c r="F3955"/>
  <c r="H3955" s="1"/>
  <c r="F3956"/>
  <c r="H3956" s="1"/>
  <c r="F3957"/>
  <c r="H3957" s="1"/>
  <c r="F3958"/>
  <c r="H3958" s="1"/>
  <c r="F3959"/>
  <c r="H3959" s="1"/>
  <c r="F3961"/>
  <c r="H3961" s="1"/>
  <c r="F3962"/>
  <c r="H3962" s="1"/>
  <c r="F3964"/>
  <c r="H3964" s="1"/>
  <c r="F3965"/>
  <c r="H3965" s="1"/>
  <c r="F3966"/>
  <c r="H3966" s="1"/>
  <c r="F3971"/>
  <c r="H3971" s="1"/>
  <c r="F3973"/>
  <c r="F3974"/>
  <c r="H3974" s="1"/>
  <c r="F3979"/>
  <c r="H3979" s="1"/>
  <c r="F3980"/>
  <c r="H3980" s="1"/>
  <c r="F3981"/>
  <c r="H3981" s="1"/>
  <c r="F4040"/>
  <c r="H4040" s="1"/>
  <c r="F4041"/>
  <c r="H4041" s="1"/>
  <c r="F4042"/>
  <c r="H4042" s="1"/>
  <c r="F4043"/>
  <c r="H4043" s="1"/>
  <c r="F4044"/>
  <c r="H4044" s="1"/>
  <c r="F4045"/>
  <c r="H4045" s="1"/>
  <c r="F4046"/>
  <c r="H4046" s="1"/>
  <c r="F4047"/>
  <c r="H4047" s="1"/>
  <c r="F4048"/>
  <c r="H4048" s="1"/>
  <c r="F4049"/>
  <c r="H4049" s="1"/>
  <c r="F4050"/>
  <c r="H4050" s="1"/>
  <c r="F4051"/>
  <c r="H4051" s="1"/>
  <c r="F4052"/>
  <c r="H4052" s="1"/>
  <c r="F4053"/>
  <c r="H4053" s="1"/>
  <c r="F4054"/>
  <c r="H4054" s="1"/>
  <c r="F4055"/>
  <c r="H4055" s="1"/>
  <c r="F4056"/>
  <c r="H4056" s="1"/>
  <c r="F4057"/>
  <c r="H4057" s="1"/>
  <c r="F4058"/>
  <c r="H4058" s="1"/>
  <c r="F4059"/>
  <c r="H4059" s="1"/>
  <c r="F4060"/>
  <c r="H4060" s="1"/>
  <c r="F4061"/>
  <c r="H4061" s="1"/>
  <c r="F4062"/>
  <c r="H4062" s="1"/>
  <c r="F4063"/>
  <c r="H4063" s="1"/>
  <c r="F4064"/>
  <c r="H4064" s="1"/>
  <c r="F4065"/>
  <c r="H4065" s="1"/>
  <c r="F4066"/>
  <c r="H4066" s="1"/>
  <c r="F4067"/>
  <c r="H4067" s="1"/>
  <c r="F4068"/>
  <c r="H4068" s="1"/>
  <c r="F4070"/>
  <c r="H4070" s="1"/>
  <c r="F4071"/>
  <c r="H4071" s="1"/>
  <c r="F4072"/>
  <c r="H4072" s="1"/>
  <c r="F4074"/>
  <c r="H4074" s="1"/>
  <c r="F4075"/>
  <c r="H4075" s="1"/>
  <c r="F4076"/>
  <c r="H4076" s="1"/>
  <c r="F4077"/>
  <c r="H4077" s="1"/>
  <c r="F4078"/>
  <c r="H4078" s="1"/>
  <c r="F4079"/>
  <c r="H4079" s="1"/>
  <c r="F4082"/>
  <c r="H4082" s="1"/>
  <c r="F4083"/>
  <c r="H4083" s="1"/>
  <c r="F4084"/>
  <c r="H4084" s="1"/>
  <c r="F4085"/>
  <c r="H4085" s="1"/>
  <c r="F4086"/>
  <c r="H4086" s="1"/>
  <c r="F4087"/>
  <c r="H4087" s="1"/>
  <c r="F4088"/>
  <c r="H4088" s="1"/>
  <c r="F4089"/>
  <c r="H4089" s="1"/>
  <c r="F4090"/>
  <c r="H4090" s="1"/>
  <c r="F4091"/>
  <c r="H4091" s="1"/>
  <c r="F4092"/>
  <c r="H4092" s="1"/>
  <c r="F4093"/>
  <c r="H4093" s="1"/>
  <c r="F4094"/>
  <c r="H4094" s="1"/>
  <c r="F4095"/>
  <c r="H4095" s="1"/>
  <c r="F4096"/>
  <c r="H4096" s="1"/>
  <c r="F4097"/>
  <c r="H4097" s="1"/>
  <c r="F4098"/>
  <c r="H4098" s="1"/>
  <c r="F4099"/>
  <c r="H4099" s="1"/>
  <c r="F4100"/>
  <c r="H4100" s="1"/>
  <c r="F4101"/>
  <c r="H4101" s="1"/>
  <c r="F4102"/>
  <c r="H4102" s="1"/>
  <c r="F4103"/>
  <c r="H4103" s="1"/>
  <c r="F4104"/>
  <c r="H4104" s="1"/>
  <c r="F4105"/>
  <c r="H4105" s="1"/>
  <c r="F4106"/>
  <c r="H4106" s="1"/>
  <c r="F4107"/>
  <c r="H4107" s="1"/>
  <c r="F4108"/>
  <c r="H4108" s="1"/>
  <c r="F4109"/>
  <c r="H4109" s="1"/>
  <c r="F4110"/>
  <c r="H4110" s="1"/>
  <c r="F4111"/>
  <c r="H4111" s="1"/>
  <c r="F4116"/>
  <c r="H4116" s="1"/>
  <c r="F4117"/>
  <c r="H4117" s="1"/>
  <c r="F4132"/>
  <c r="H4132" s="1"/>
  <c r="F4133"/>
  <c r="H4133" s="1"/>
  <c r="F4134"/>
  <c r="H4134" s="1"/>
  <c r="F4135"/>
  <c r="F4136"/>
  <c r="H4136" s="1"/>
  <c r="F4137"/>
  <c r="H4137" s="1"/>
  <c r="F4138"/>
  <c r="H4138" s="1"/>
  <c r="F4139"/>
  <c r="H4139" s="1"/>
  <c r="F4140"/>
  <c r="H4140" s="1"/>
  <c r="F4141"/>
  <c r="H4141" s="1"/>
  <c r="F4142"/>
  <c r="H4142" s="1"/>
  <c r="F4143"/>
  <c r="H4143" s="1"/>
  <c r="F4144"/>
  <c r="H4144" s="1"/>
  <c r="F4145"/>
  <c r="H4145" s="1"/>
  <c r="F4146"/>
  <c r="H4146" s="1"/>
  <c r="F4147"/>
  <c r="H4147" s="1"/>
  <c r="F4149"/>
  <c r="H4149" s="1"/>
  <c r="F4154"/>
  <c r="H4154" s="1"/>
  <c r="F4163"/>
  <c r="H4163" s="1"/>
  <c r="F4164"/>
  <c r="H4164" s="1"/>
  <c r="F4175"/>
  <c r="H4175" s="1"/>
  <c r="F4176"/>
  <c r="H4176" s="1"/>
  <c r="F4187"/>
  <c r="F4188"/>
  <c r="H4188" s="1"/>
  <c r="F4189"/>
  <c r="H4189" s="1"/>
  <c r="F4196"/>
  <c r="H4196" s="1"/>
  <c r="F4197"/>
  <c r="H4197" s="1"/>
  <c r="F4201"/>
  <c r="H4201" s="1"/>
  <c r="F4202"/>
  <c r="H4202" s="1"/>
  <c r="F4203"/>
  <c r="H4203" s="1"/>
  <c r="F4204"/>
  <c r="H4204" s="1"/>
  <c r="F4205"/>
  <c r="H4205" s="1"/>
  <c r="F4206"/>
  <c r="H4206" s="1"/>
  <c r="F4208"/>
  <c r="H4208" s="1"/>
  <c r="F4209"/>
  <c r="H4209" s="1"/>
  <c r="F4210"/>
  <c r="H4210" s="1"/>
  <c r="F4213"/>
  <c r="H4213" s="1"/>
  <c r="F4214"/>
  <c r="H4214" s="1"/>
  <c r="F4215"/>
  <c r="H4215" s="1"/>
  <c r="F4216"/>
  <c r="H4216" s="1"/>
  <c r="F4217"/>
  <c r="H4217" s="1"/>
  <c r="F4218"/>
  <c r="H4218" s="1"/>
  <c r="F4219"/>
  <c r="H4219" s="1"/>
  <c r="F4220"/>
  <c r="H4220" s="1"/>
  <c r="F4223"/>
  <c r="H4223" s="1"/>
  <c r="F4224"/>
  <c r="H4224" s="1"/>
  <c r="F4225"/>
  <c r="H4225" s="1"/>
  <c r="F4226"/>
  <c r="H4226" s="1"/>
  <c r="F4227"/>
  <c r="H4227" s="1"/>
  <c r="F4229"/>
  <c r="H4229" s="1"/>
  <c r="F4232"/>
  <c r="H4232" s="1"/>
  <c r="F4233"/>
  <c r="H4233" s="1"/>
  <c r="F4234"/>
  <c r="H4234" s="1"/>
  <c r="F4235"/>
  <c r="H4235" s="1"/>
  <c r="F4236"/>
  <c r="H4236" s="1"/>
  <c r="F4237"/>
  <c r="H4237" s="1"/>
  <c r="F4238"/>
  <c r="H4238" s="1"/>
  <c r="F4239"/>
  <c r="H4239" s="1"/>
  <c r="F4240"/>
  <c r="H4240" s="1"/>
  <c r="F4241"/>
  <c r="H4241" s="1"/>
  <c r="F4242"/>
  <c r="H4242" s="1"/>
  <c r="F4243"/>
  <c r="H4243" s="1"/>
  <c r="F4245"/>
  <c r="H4245" s="1"/>
  <c r="F4246"/>
  <c r="H4246" s="1"/>
  <c r="F4274"/>
  <c r="H4274" s="1"/>
  <c r="F4275"/>
  <c r="H4275" s="1"/>
  <c r="F4276"/>
  <c r="H4276" s="1"/>
  <c r="F4277"/>
  <c r="H4277" s="1"/>
  <c r="F4279"/>
  <c r="H4279" s="1"/>
  <c r="F4280"/>
  <c r="H4280" s="1"/>
  <c r="F4281"/>
  <c r="H4281" s="1"/>
  <c r="F4283"/>
  <c r="H4283" s="1"/>
  <c r="F4284"/>
  <c r="H4284" s="1"/>
  <c r="F4285"/>
  <c r="H4285" s="1"/>
  <c r="F4286"/>
  <c r="H4286" s="1"/>
  <c r="F4287"/>
  <c r="H4287" s="1"/>
  <c r="F4288"/>
  <c r="H4288" s="1"/>
  <c r="F4290"/>
  <c r="H4290" s="1"/>
  <c r="F4291"/>
  <c r="H4291" s="1"/>
  <c r="F4292"/>
  <c r="H4292" s="1"/>
  <c r="F4293"/>
  <c r="H4293" s="1"/>
  <c r="F4294"/>
  <c r="H4294" s="1"/>
  <c r="F4295"/>
  <c r="H4295" s="1"/>
  <c r="F4296"/>
  <c r="H4296" s="1"/>
  <c r="F4297"/>
  <c r="H4297" s="1"/>
  <c r="F4298"/>
  <c r="H4298" s="1"/>
  <c r="F4300"/>
  <c r="H4300" s="1"/>
  <c r="F4301"/>
  <c r="H4301" s="1"/>
  <c r="F4302"/>
  <c r="H4302" s="1"/>
  <c r="F4303"/>
  <c r="H4303" s="1"/>
  <c r="F4304"/>
  <c r="H4304" s="1"/>
  <c r="F4305"/>
  <c r="H4305" s="1"/>
  <c r="F4306"/>
  <c r="H4306" s="1"/>
  <c r="F4307"/>
  <c r="H4307" s="1"/>
  <c r="F4308"/>
  <c r="H4308" s="1"/>
  <c r="F4309"/>
  <c r="H4309" s="1"/>
  <c r="F4364"/>
  <c r="H4364" s="1"/>
  <c r="F4374"/>
  <c r="H4374" s="1"/>
  <c r="F4379"/>
  <c r="H4379" s="1"/>
  <c r="F4432"/>
  <c r="F4448"/>
  <c r="H4448" s="1"/>
  <c r="F4454"/>
  <c r="F4474"/>
  <c r="F4479" s="1"/>
  <c r="F4510"/>
  <c r="H4510" s="1"/>
  <c r="F4520"/>
  <c r="H4520" s="1"/>
  <c r="F4538"/>
  <c r="H4538" s="1"/>
  <c r="F4543"/>
  <c r="F4550"/>
  <c r="H4550" s="1"/>
  <c r="F863"/>
  <c r="H863" s="1"/>
  <c r="F867"/>
  <c r="H867" s="1"/>
  <c r="F868"/>
  <c r="H868" s="1"/>
  <c r="F870"/>
  <c r="H870" s="1"/>
  <c r="F871"/>
  <c r="H871" s="1"/>
  <c r="F872"/>
  <c r="H872" s="1"/>
  <c r="F873"/>
  <c r="H873" s="1"/>
  <c r="F874"/>
  <c r="H874" s="1"/>
  <c r="F875"/>
  <c r="H875" s="1"/>
  <c r="F877"/>
  <c r="H877" s="1"/>
  <c r="F878"/>
  <c r="H878" s="1"/>
  <c r="F879"/>
  <c r="H879" s="1"/>
  <c r="F882"/>
  <c r="H882" s="1"/>
  <c r="F883"/>
  <c r="H883" s="1"/>
  <c r="F884"/>
  <c r="H884" s="1"/>
  <c r="F885"/>
  <c r="H885" s="1"/>
  <c r="F887"/>
  <c r="H887" s="1"/>
  <c r="F889"/>
  <c r="H889" s="1"/>
  <c r="F893"/>
  <c r="H893" s="1"/>
  <c r="F894"/>
  <c r="H894" s="1"/>
  <c r="F895"/>
  <c r="H895" s="1"/>
  <c r="F898"/>
  <c r="H898" s="1"/>
  <c r="F899"/>
  <c r="H899" s="1"/>
  <c r="F901"/>
  <c r="H901" s="1"/>
  <c r="F902"/>
  <c r="H902" s="1"/>
  <c r="F903"/>
  <c r="H903" s="1"/>
  <c r="F904"/>
  <c r="H904" s="1"/>
  <c r="F908"/>
  <c r="H908" s="1"/>
  <c r="H913"/>
  <c r="F568"/>
  <c r="H568" s="1"/>
  <c r="F576"/>
  <c r="H576" s="1"/>
  <c r="F577"/>
  <c r="H577" s="1"/>
  <c r="F578"/>
  <c r="H578" s="1"/>
  <c r="F579"/>
  <c r="H579" s="1"/>
  <c r="F580"/>
  <c r="H580" s="1"/>
  <c r="F585"/>
  <c r="H585" s="1"/>
  <c r="F589"/>
  <c r="F590"/>
  <c r="H590" s="1"/>
  <c r="F591"/>
  <c r="H591" s="1"/>
  <c r="F592"/>
  <c r="H592" s="1"/>
  <c r="F594"/>
  <c r="H594" s="1"/>
  <c r="F596"/>
  <c r="H596" s="1"/>
  <c r="F598"/>
  <c r="H598" s="1"/>
  <c r="F599"/>
  <c r="H599" s="1"/>
  <c r="F604"/>
  <c r="H604" s="1"/>
  <c r="F605"/>
  <c r="H605" s="1"/>
  <c r="F606"/>
  <c r="H606" s="1"/>
  <c r="F607"/>
  <c r="H607" s="1"/>
  <c r="F608"/>
  <c r="H608" s="1"/>
  <c r="F609"/>
  <c r="H609" s="1"/>
  <c r="F610"/>
  <c r="H610" s="1"/>
  <c r="F611"/>
  <c r="H611" s="1"/>
  <c r="F612"/>
  <c r="H612" s="1"/>
  <c r="F613"/>
  <c r="H613" s="1"/>
  <c r="F614"/>
  <c r="H614" s="1"/>
  <c r="F616"/>
  <c r="H616" s="1"/>
  <c r="F620"/>
  <c r="H620" s="1"/>
  <c r="F621"/>
  <c r="H621" s="1"/>
  <c r="F622"/>
  <c r="H622" s="1"/>
  <c r="F623"/>
  <c r="H623" s="1"/>
  <c r="F624"/>
  <c r="H624" s="1"/>
  <c r="F626"/>
  <c r="H626" s="1"/>
  <c r="F627"/>
  <c r="H627" s="1"/>
  <c r="F628"/>
  <c r="H628" s="1"/>
  <c r="F629"/>
  <c r="H629" s="1"/>
  <c r="F630"/>
  <c r="H630" s="1"/>
  <c r="F632"/>
  <c r="H632" s="1"/>
  <c r="F634"/>
  <c r="H634" s="1"/>
  <c r="F635"/>
  <c r="H635" s="1"/>
  <c r="F636"/>
  <c r="H636" s="1"/>
  <c r="F637"/>
  <c r="H637" s="1"/>
  <c r="F638"/>
  <c r="H638" s="1"/>
  <c r="F639"/>
  <c r="H639" s="1"/>
  <c r="F640"/>
  <c r="H640" s="1"/>
  <c r="F641"/>
  <c r="H641" s="1"/>
  <c r="F642"/>
  <c r="H642" s="1"/>
  <c r="F643"/>
  <c r="H643" s="1"/>
  <c r="F644"/>
  <c r="H644" s="1"/>
  <c r="F645"/>
  <c r="H645" s="1"/>
  <c r="F646"/>
  <c r="H646" s="1"/>
  <c r="F648"/>
  <c r="H648" s="1"/>
  <c r="F649"/>
  <c r="H649" s="1"/>
  <c r="F650"/>
  <c r="H650" s="1"/>
  <c r="F652"/>
  <c r="H652" s="1"/>
  <c r="F653"/>
  <c r="H653" s="1"/>
  <c r="F654"/>
  <c r="H654" s="1"/>
  <c r="F655"/>
  <c r="H655" s="1"/>
  <c r="F656"/>
  <c r="H656" s="1"/>
  <c r="F658"/>
  <c r="H658" s="1"/>
  <c r="F659"/>
  <c r="H659" s="1"/>
  <c r="F665"/>
  <c r="H665" s="1"/>
  <c r="F666"/>
  <c r="H666" s="1"/>
  <c r="F667"/>
  <c r="H667" s="1"/>
  <c r="F668"/>
  <c r="H668" s="1"/>
  <c r="F669"/>
  <c r="H669" s="1"/>
  <c r="F670"/>
  <c r="H670" s="1"/>
  <c r="F671"/>
  <c r="H671" s="1"/>
  <c r="F672"/>
  <c r="H672" s="1"/>
  <c r="H674"/>
  <c r="H675"/>
  <c r="F676"/>
  <c r="H676" s="1"/>
  <c r="F677"/>
  <c r="H677" s="1"/>
  <c r="F682"/>
  <c r="H682" s="1"/>
  <c r="F683"/>
  <c r="H683" s="1"/>
  <c r="F684"/>
  <c r="H684" s="1"/>
  <c r="F685"/>
  <c r="H685" s="1"/>
  <c r="F686"/>
  <c r="H686" s="1"/>
  <c r="F687"/>
  <c r="H687" s="1"/>
  <c r="F688"/>
  <c r="H688" s="1"/>
  <c r="F689"/>
  <c r="H689" s="1"/>
  <c r="F690"/>
  <c r="H690" s="1"/>
  <c r="F691"/>
  <c r="H691" s="1"/>
  <c r="F692"/>
  <c r="H692" s="1"/>
  <c r="F693"/>
  <c r="H693" s="1"/>
  <c r="F694"/>
  <c r="H694" s="1"/>
  <c r="F695"/>
  <c r="H695" s="1"/>
  <c r="F696"/>
  <c r="H696" s="1"/>
  <c r="F698"/>
  <c r="H698" s="1"/>
  <c r="F699"/>
  <c r="H699" s="1"/>
  <c r="F700"/>
  <c r="H700" s="1"/>
  <c r="F701"/>
  <c r="H701" s="1"/>
  <c r="F704"/>
  <c r="H704" s="1"/>
  <c r="F713"/>
  <c r="H713" s="1"/>
  <c r="F714"/>
  <c r="H714" s="1"/>
  <c r="F716"/>
  <c r="H716" s="1"/>
  <c r="F719"/>
  <c r="H719" s="1"/>
  <c r="F724"/>
  <c r="H724" s="1"/>
  <c r="F731"/>
  <c r="H731" s="1"/>
  <c r="F732"/>
  <c r="H732" s="1"/>
  <c r="F733"/>
  <c r="H733" s="1"/>
  <c r="F737"/>
  <c r="H737" s="1"/>
  <c r="F744"/>
  <c r="H744" s="1"/>
  <c r="F749"/>
  <c r="H749" s="1"/>
  <c r="F753"/>
  <c r="H753" s="1"/>
  <c r="F754"/>
  <c r="H754" s="1"/>
  <c r="F755"/>
  <c r="H755" s="1"/>
  <c r="F760"/>
  <c r="H760" s="1"/>
  <c r="F761"/>
  <c r="H761" s="1"/>
  <c r="F762"/>
  <c r="H762" s="1"/>
  <c r="F764"/>
  <c r="H764" s="1"/>
  <c r="F768"/>
  <c r="H768" s="1"/>
  <c r="F769"/>
  <c r="H769" s="1"/>
  <c r="F770"/>
  <c r="H770" s="1"/>
  <c r="F771"/>
  <c r="H771" s="1"/>
  <c r="F779"/>
  <c r="H779" s="1"/>
  <c r="F780"/>
  <c r="H780" s="1"/>
  <c r="F781"/>
  <c r="H781" s="1"/>
  <c r="F785"/>
  <c r="H785" s="1"/>
  <c r="F801"/>
  <c r="H801" s="1"/>
  <c r="F831"/>
  <c r="H831" s="1"/>
  <c r="F833"/>
  <c r="H833" s="1"/>
  <c r="F838"/>
  <c r="H838" s="1"/>
  <c r="F839"/>
  <c r="H839" s="1"/>
  <c r="F840"/>
  <c r="H840" s="1"/>
  <c r="F841"/>
  <c r="H841" s="1"/>
  <c r="F843"/>
  <c r="H843" s="1"/>
  <c r="F844"/>
  <c r="H844" s="1"/>
  <c r="F846"/>
  <c r="H846" s="1"/>
  <c r="F847"/>
  <c r="H847" s="1"/>
  <c r="F848"/>
  <c r="H848" s="1"/>
  <c r="F853"/>
  <c r="F857" s="1"/>
  <c r="F1004"/>
  <c r="H1004" s="1"/>
  <c r="F1005"/>
  <c r="H1005" s="1"/>
  <c r="F1007"/>
  <c r="H1007" s="1"/>
  <c r="F1008"/>
  <c r="H1008" s="1"/>
  <c r="F1009"/>
  <c r="H1009" s="1"/>
  <c r="F1012"/>
  <c r="H1012" s="1"/>
  <c r="F1013"/>
  <c r="H1013" s="1"/>
  <c r="F1014"/>
  <c r="H1014" s="1"/>
  <c r="F1015"/>
  <c r="H1015" s="1"/>
  <c r="F1016"/>
  <c r="H1016" s="1"/>
  <c r="F1017"/>
  <c r="H1017" s="1"/>
  <c r="F1018"/>
  <c r="H1018" s="1"/>
  <c r="F1019"/>
  <c r="H1019" s="1"/>
  <c r="F1020"/>
  <c r="H1020" s="1"/>
  <c r="F1021"/>
  <c r="H1021" s="1"/>
  <c r="F1022"/>
  <c r="H1022" s="1"/>
  <c r="F1023"/>
  <c r="H1023" s="1"/>
  <c r="F1028"/>
  <c r="H1028" s="1"/>
  <c r="F1061"/>
  <c r="H1061" s="1"/>
  <c r="F1062"/>
  <c r="H1062" s="1"/>
  <c r="F1063"/>
  <c r="H1063" s="1"/>
  <c r="F1064"/>
  <c r="H1064" s="1"/>
  <c r="F1065"/>
  <c r="H1065" s="1"/>
  <c r="F1066"/>
  <c r="H1066" s="1"/>
  <c r="F1067"/>
  <c r="H1067" s="1"/>
  <c r="F1068"/>
  <c r="H1068" s="1"/>
  <c r="F1069"/>
  <c r="H1069" s="1"/>
  <c r="F1070"/>
  <c r="H1070" s="1"/>
  <c r="F1071"/>
  <c r="H1071" s="1"/>
  <c r="F1072"/>
  <c r="H1072" s="1"/>
  <c r="F1073"/>
  <c r="H1073" s="1"/>
  <c r="F1076"/>
  <c r="H1076" s="1"/>
  <c r="F1077"/>
  <c r="H1077" s="1"/>
  <c r="F1082"/>
  <c r="H1082" s="1"/>
  <c r="F1083"/>
  <c r="H1083" s="1"/>
  <c r="F1086"/>
  <c r="H1086" s="1"/>
  <c r="F1087"/>
  <c r="H1087" s="1"/>
  <c r="F1088"/>
  <c r="H1088" s="1"/>
  <c r="F1089"/>
  <c r="H1089" s="1"/>
  <c r="F1098"/>
  <c r="H1098" s="1"/>
  <c r="F1103"/>
  <c r="H1103" s="1"/>
  <c r="F1106"/>
  <c r="F1108"/>
  <c r="H1108" s="1"/>
  <c r="F1109"/>
  <c r="H1109" s="1"/>
  <c r="F1110"/>
  <c r="H1110" s="1"/>
  <c r="F1114"/>
  <c r="H1114" s="1"/>
  <c r="F1115"/>
  <c r="H1115" s="1"/>
  <c r="F1120"/>
  <c r="H1120" s="1"/>
  <c r="F1136"/>
  <c r="H1136" s="1"/>
  <c r="F1143"/>
  <c r="H1143" s="1"/>
  <c r="F1153"/>
  <c r="F1474"/>
  <c r="H1474" s="1"/>
  <c r="H1475" s="1"/>
  <c r="F1484"/>
  <c r="F1491"/>
  <c r="F1497"/>
  <c r="H1497" s="1"/>
  <c r="F1498"/>
  <c r="H1498" s="1"/>
  <c r="F1499"/>
  <c r="F1500"/>
  <c r="H1500" s="1"/>
  <c r="F1501"/>
  <c r="H1501" s="1"/>
  <c r="F1502"/>
  <c r="H1502" s="1"/>
  <c r="F1503"/>
  <c r="H1503" s="1"/>
  <c r="F1506"/>
  <c r="H1506" s="1"/>
  <c r="F1507"/>
  <c r="H1507" s="1"/>
  <c r="F1508"/>
  <c r="H1508" s="1"/>
  <c r="F1509"/>
  <c r="H1509" s="1"/>
  <c r="F1510"/>
  <c r="H1510" s="1"/>
  <c r="F1511"/>
  <c r="H1511" s="1"/>
  <c r="F1516"/>
  <c r="H1516" s="1"/>
  <c r="F1517"/>
  <c r="H1517" s="1"/>
  <c r="F1518"/>
  <c r="H1518" s="1"/>
  <c r="F1519"/>
  <c r="H1519" s="1"/>
  <c r="F1520"/>
  <c r="H1520" s="1"/>
  <c r="F1521"/>
  <c r="H1521" s="1"/>
  <c r="F1522"/>
  <c r="H1522" s="1"/>
  <c r="F1523"/>
  <c r="H1523" s="1"/>
  <c r="F1524"/>
  <c r="H1524" s="1"/>
  <c r="F1525"/>
  <c r="H1525" s="1"/>
  <c r="F1527"/>
  <c r="H1527" s="1"/>
  <c r="F1528"/>
  <c r="H1528" s="1"/>
  <c r="F1529"/>
  <c r="H1529" s="1"/>
  <c r="F1531"/>
  <c r="H1531" s="1"/>
  <c r="F1536"/>
  <c r="H1536" s="1"/>
  <c r="F1568"/>
  <c r="H1568" s="1"/>
  <c r="F1569"/>
  <c r="H1569" s="1"/>
  <c r="F1570"/>
  <c r="H1570" s="1"/>
  <c r="F1571"/>
  <c r="H1571" s="1"/>
  <c r="F1572"/>
  <c r="H1572" s="1"/>
  <c r="F1573"/>
  <c r="H1573" s="1"/>
  <c r="F1574"/>
  <c r="H1574" s="1"/>
  <c r="F1575"/>
  <c r="H1575" s="1"/>
  <c r="F1576"/>
  <c r="H1576" s="1"/>
  <c r="F1577"/>
  <c r="H1577" s="1"/>
  <c r="F1578"/>
  <c r="H1578" s="1"/>
  <c r="F1579"/>
  <c r="H1579" s="1"/>
  <c r="F1580"/>
  <c r="H1580" s="1"/>
  <c r="F1581"/>
  <c r="H1581" s="1"/>
  <c r="F1582"/>
  <c r="F1583"/>
  <c r="H1583" s="1"/>
  <c r="F1584"/>
  <c r="H1584" s="1"/>
  <c r="F1585"/>
  <c r="H1585" s="1"/>
  <c r="F1595"/>
  <c r="H1595" s="1"/>
  <c r="F1608"/>
  <c r="H1608" s="1"/>
  <c r="F1609"/>
  <c r="H1609" s="1"/>
  <c r="F1610"/>
  <c r="H1610" s="1"/>
  <c r="F1612"/>
  <c r="H1612" s="1"/>
  <c r="F1613"/>
  <c r="H1613" s="1"/>
  <c r="F1614"/>
  <c r="H1614" s="1"/>
  <c r="F1619"/>
  <c r="H1619" s="1"/>
  <c r="F1623"/>
  <c r="H1623" s="1"/>
  <c r="F1649"/>
  <c r="F1651"/>
  <c r="H1651" s="1"/>
  <c r="F1656"/>
  <c r="H1656" s="1"/>
  <c r="F1672"/>
  <c r="H1672" s="1"/>
  <c r="F1673"/>
  <c r="F1674"/>
  <c r="H1674" s="1"/>
  <c r="F1675"/>
  <c r="H1675" s="1"/>
  <c r="F1676"/>
  <c r="H1676" s="1"/>
  <c r="F1677"/>
  <c r="H1677" s="1"/>
  <c r="F1678"/>
  <c r="H1678" s="1"/>
  <c r="F1679"/>
  <c r="H1679" s="1"/>
  <c r="F1684"/>
  <c r="F1685"/>
  <c r="F1686"/>
  <c r="F1687"/>
  <c r="F1688"/>
  <c r="F1689"/>
  <c r="F1690"/>
  <c r="F1691"/>
  <c r="F1692"/>
  <c r="F1693"/>
  <c r="F1694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2"/>
  <c r="F1727"/>
  <c r="F1729"/>
  <c r="F1730"/>
  <c r="F1731"/>
  <c r="F1732"/>
  <c r="F1733"/>
  <c r="F1734"/>
  <c r="F1735"/>
  <c r="F1737"/>
  <c r="F1738"/>
  <c r="F1739"/>
  <c r="F1740"/>
  <c r="F1741"/>
  <c r="F1742"/>
  <c r="F1743"/>
  <c r="F1744"/>
  <c r="F1745"/>
  <c r="F1747"/>
  <c r="F1748"/>
  <c r="F1751"/>
  <c r="F1752"/>
  <c r="F1753"/>
  <c r="F1754"/>
  <c r="F1755"/>
  <c r="F1756"/>
  <c r="F1757"/>
  <c r="F1758"/>
  <c r="F1759"/>
  <c r="F1760"/>
  <c r="F1761"/>
  <c r="F1762"/>
  <c r="F1763"/>
  <c r="F1764"/>
  <c r="F1765"/>
  <c r="F1766"/>
  <c r="F1770"/>
  <c r="F1771"/>
  <c r="F1772"/>
  <c r="F1773"/>
  <c r="F1774"/>
  <c r="F1775"/>
  <c r="F1776"/>
  <c r="F1777"/>
  <c r="F1778"/>
  <c r="F1779"/>
  <c r="F1781"/>
  <c r="F1782"/>
  <c r="F1783"/>
  <c r="F1784"/>
  <c r="F1794"/>
  <c r="F1795"/>
  <c r="F1797"/>
  <c r="F1798"/>
  <c r="F1801"/>
  <c r="F1802"/>
  <c r="F1803"/>
  <c r="F1804"/>
  <c r="F1805"/>
  <c r="F1806"/>
  <c r="F1807"/>
  <c r="F1808"/>
  <c r="F1809"/>
  <c r="F1811"/>
  <c r="F1813"/>
  <c r="F1814"/>
  <c r="F1815"/>
  <c r="F1816"/>
  <c r="F1820"/>
  <c r="F1821"/>
  <c r="F1824"/>
  <c r="F1835"/>
  <c r="H1835" s="1"/>
  <c r="F1838"/>
  <c r="H1838" s="1"/>
  <c r="F1839"/>
  <c r="F1840"/>
  <c r="H1840" s="1"/>
  <c r="F1841"/>
  <c r="H1841" s="1"/>
  <c r="D145" i="3"/>
  <c r="D146" s="1"/>
  <c r="F2352" i="2"/>
  <c r="H2352" s="1"/>
  <c r="F2356"/>
  <c r="H2356" s="1"/>
  <c r="F2357"/>
  <c r="H2357" s="1"/>
  <c r="F2358"/>
  <c r="H2358" s="1"/>
  <c r="F2359"/>
  <c r="H2359" s="1"/>
  <c r="F2361"/>
  <c r="H2361" s="1"/>
  <c r="F2368"/>
  <c r="H2368" s="1"/>
  <c r="F2369"/>
  <c r="H2369" s="1"/>
  <c r="F2373"/>
  <c r="F2374"/>
  <c r="H2374" s="1"/>
  <c r="F2377"/>
  <c r="H2377" s="1"/>
  <c r="F2448"/>
  <c r="D4444"/>
  <c r="D4498" s="1"/>
  <c r="D4165"/>
  <c r="D4312" s="1"/>
  <c r="E3619"/>
  <c r="E223" i="3" s="1"/>
  <c r="C223" s="1"/>
  <c r="D3555" i="2"/>
  <c r="D2760"/>
  <c r="D2538"/>
  <c r="D2533"/>
  <c r="D2362"/>
  <c r="D1652"/>
  <c r="D1859" s="1"/>
  <c r="E65" i="3"/>
  <c r="C65" s="1"/>
  <c r="E1475" i="2"/>
  <c r="E26" i="3"/>
  <c r="C26" s="1"/>
  <c r="D1475" i="2"/>
  <c r="E1154"/>
  <c r="E64" i="3"/>
  <c r="C64" s="1"/>
  <c r="D1624" i="2"/>
  <c r="E2793"/>
  <c r="D2826"/>
  <c r="E2729"/>
  <c r="D2739"/>
  <c r="D2754"/>
  <c r="D2782"/>
  <c r="D2793"/>
  <c r="D2916"/>
  <c r="D3599"/>
  <c r="D3614"/>
  <c r="D3628" s="1"/>
  <c r="E4165"/>
  <c r="E240" i="3" s="1"/>
  <c r="C240" s="1"/>
  <c r="E3804" i="2"/>
  <c r="E235" i="3" s="1"/>
  <c r="C235" s="1"/>
  <c r="E4375" i="2"/>
  <c r="E3975"/>
  <c r="E280" i="3"/>
  <c r="C280" s="1"/>
  <c r="E290"/>
  <c r="C290" s="1"/>
  <c r="E4539" i="2"/>
  <c r="E4455"/>
  <c r="E277" i="3" s="1"/>
  <c r="C277" s="1"/>
  <c r="E242"/>
  <c r="C242" s="1"/>
  <c r="E3614" i="2"/>
  <c r="E3515"/>
  <c r="E2362"/>
  <c r="E2364" s="1"/>
  <c r="E1842"/>
  <c r="E81" i="3" s="1"/>
  <c r="E1652" i="2"/>
  <c r="E2754"/>
  <c r="E195" i="3" s="1"/>
  <c r="C195" s="1"/>
  <c r="E2739" i="2"/>
  <c r="E194" i="3" s="1"/>
  <c r="C194" s="1"/>
  <c r="E1458" i="2"/>
  <c r="E53" i="3" s="1"/>
  <c r="C53" s="1"/>
  <c r="E1137" i="2"/>
  <c r="E36" i="3" s="1"/>
  <c r="C36" s="1"/>
  <c r="E1116" i="2"/>
  <c r="E35" i="3" s="1"/>
  <c r="C35" s="1"/>
  <c r="E1099" i="2"/>
  <c r="E34" i="3" s="1"/>
  <c r="C34" s="1"/>
  <c r="E24"/>
  <c r="C24" s="1"/>
  <c r="E23"/>
  <c r="C23" s="1"/>
  <c r="E3656" i="2"/>
  <c r="E3579"/>
  <c r="E208" i="3"/>
  <c r="D20" i="15" s="1"/>
  <c r="E206" i="3"/>
  <c r="D18" i="15" s="1"/>
  <c r="E192" i="3"/>
  <c r="C192" s="1"/>
  <c r="E1615" i="2"/>
  <c r="E70" i="3" s="1"/>
  <c r="C70" s="1"/>
  <c r="E849" i="2"/>
  <c r="E859" s="1"/>
  <c r="E224" i="3"/>
  <c r="C224" s="1"/>
  <c r="E3642" i="2"/>
  <c r="E3784"/>
  <c r="E3967"/>
  <c r="E236" i="3" s="1"/>
  <c r="D28" i="15" s="1"/>
  <c r="E3599" i="2"/>
  <c r="E214" i="3" s="1"/>
  <c r="C214" s="1"/>
  <c r="E3530" i="2"/>
  <c r="E210" i="3" s="1"/>
  <c r="E3000" i="2"/>
  <c r="E205" i="3" s="1"/>
  <c r="D17" i="15" s="1"/>
  <c r="E2538" i="2"/>
  <c r="E187" i="3" s="1"/>
  <c r="C187" s="1"/>
  <c r="E2533" i="2"/>
  <c r="E2760"/>
  <c r="E196" i="3" s="1"/>
  <c r="E2782" i="2"/>
  <c r="E3588"/>
  <c r="E2449"/>
  <c r="E2451" s="1"/>
  <c r="E1624"/>
  <c r="E71" i="3" s="1"/>
  <c r="C71" s="1"/>
  <c r="E2378" i="2"/>
  <c r="E32" i="3"/>
  <c r="E21"/>
  <c r="C21" s="1"/>
  <c r="C18"/>
  <c r="F4178" i="2"/>
  <c r="H1582" l="1"/>
  <c r="H1911" s="1"/>
  <c r="F1911"/>
  <c r="E3628"/>
  <c r="E4498"/>
  <c r="D4555"/>
  <c r="D4557" s="1"/>
  <c r="C236" i="3"/>
  <c r="E275"/>
  <c r="C205"/>
  <c r="C210"/>
  <c r="C206"/>
  <c r="C208"/>
  <c r="H3936" i="2"/>
  <c r="H3922"/>
  <c r="H3896"/>
  <c r="H3808"/>
  <c r="D2364"/>
  <c r="D2453" s="1"/>
  <c r="D2511" s="1"/>
  <c r="E238" i="3"/>
  <c r="D30" i="15" s="1"/>
  <c r="D39" i="17"/>
  <c r="E66" i="3"/>
  <c r="C66" s="1"/>
  <c r="D39" i="18"/>
  <c r="E204" i="3"/>
  <c r="D22" i="17"/>
  <c r="D36"/>
  <c r="E237" i="3"/>
  <c r="D29" i="15" s="1"/>
  <c r="D38" i="17"/>
  <c r="E201" i="3"/>
  <c r="D14" i="15" s="1"/>
  <c r="E67" i="3"/>
  <c r="C67" s="1"/>
  <c r="D41" i="18"/>
  <c r="E213" i="3"/>
  <c r="C213" s="1"/>
  <c r="D29" i="17"/>
  <c r="E239" i="3"/>
  <c r="D31" i="15" s="1"/>
  <c r="D41" i="17"/>
  <c r="E211" i="3"/>
  <c r="D22" i="15" s="1"/>
  <c r="D27" i="17"/>
  <c r="E203" i="3"/>
  <c r="D16" i="15" s="1"/>
  <c r="D21" i="17"/>
  <c r="E207" i="3"/>
  <c r="D19" i="15" s="1"/>
  <c r="D25" i="17"/>
  <c r="E202" i="3"/>
  <c r="D15" i="15" s="1"/>
  <c r="D20" i="17"/>
  <c r="E234" i="3"/>
  <c r="D27" i="15" s="1"/>
  <c r="D37" i="17"/>
  <c r="E212" i="3"/>
  <c r="D28" i="17"/>
  <c r="E209" i="3"/>
  <c r="D21" i="15" s="1"/>
  <c r="H1165" i="2"/>
  <c r="H1198" s="1"/>
  <c r="E289" i="3"/>
  <c r="C289" s="1"/>
  <c r="E4553" i="2"/>
  <c r="E4555" s="1"/>
  <c r="E4557" s="1"/>
  <c r="H4135"/>
  <c r="H4150" s="1"/>
  <c r="D4314"/>
  <c r="E233" i="3"/>
  <c r="D26" i="15" s="1"/>
  <c r="E4312" i="2"/>
  <c r="E228" i="3"/>
  <c r="C228" s="1"/>
  <c r="E3658" i="2"/>
  <c r="D2762"/>
  <c r="E229" i="3"/>
  <c r="C229" s="1"/>
  <c r="H3649" i="2"/>
  <c r="D2540"/>
  <c r="E2540"/>
  <c r="E1859"/>
  <c r="E200" i="3"/>
  <c r="C200" s="1"/>
  <c r="E3601" i="2"/>
  <c r="D3601"/>
  <c r="E191" i="3"/>
  <c r="C191" s="1"/>
  <c r="E2762" i="2"/>
  <c r="D1631"/>
  <c r="E155" i="3"/>
  <c r="C155" s="1"/>
  <c r="C156" s="1"/>
  <c r="E2380" i="2"/>
  <c r="E2453" s="1"/>
  <c r="E2511" s="1"/>
  <c r="E40" i="3"/>
  <c r="E55" s="1"/>
  <c r="E1466" i="2"/>
  <c r="E1631"/>
  <c r="E33" i="3"/>
  <c r="C33" s="1"/>
  <c r="E25"/>
  <c r="C25" s="1"/>
  <c r="E62"/>
  <c r="C62" s="1"/>
  <c r="H1820" i="2"/>
  <c r="H1813"/>
  <c r="H1807"/>
  <c r="H1803"/>
  <c r="H1797"/>
  <c r="H1783"/>
  <c r="H1778"/>
  <c r="H1774"/>
  <c r="H1770"/>
  <c r="H1763"/>
  <c r="H1759"/>
  <c r="H1755"/>
  <c r="H1751"/>
  <c r="H1744"/>
  <c r="H1740"/>
  <c r="H1735"/>
  <c r="H1731"/>
  <c r="H1722"/>
  <c r="H1716"/>
  <c r="H1712"/>
  <c r="H1708"/>
  <c r="H1704"/>
  <c r="H1700"/>
  <c r="H1696"/>
  <c r="H1691"/>
  <c r="H1687"/>
  <c r="H1789"/>
  <c r="H1796"/>
  <c r="H1721"/>
  <c r="H1736"/>
  <c r="H1780"/>
  <c r="H1788"/>
  <c r="H1816"/>
  <c r="H1811"/>
  <c r="H1806"/>
  <c r="H1802"/>
  <c r="H1795"/>
  <c r="H1782"/>
  <c r="H1777"/>
  <c r="H1773"/>
  <c r="H1766"/>
  <c r="H1762"/>
  <c r="H1758"/>
  <c r="H1754"/>
  <c r="H1748"/>
  <c r="H1743"/>
  <c r="H1739"/>
  <c r="H1734"/>
  <c r="H1730"/>
  <c r="H1719"/>
  <c r="H1715"/>
  <c r="H1711"/>
  <c r="H1707"/>
  <c r="H1703"/>
  <c r="H1699"/>
  <c r="H1694"/>
  <c r="H1690"/>
  <c r="H1686"/>
  <c r="G4551"/>
  <c r="H1750"/>
  <c r="H1824"/>
  <c r="H1815"/>
  <c r="H1809"/>
  <c r="H1805"/>
  <c r="H1801"/>
  <c r="H1794"/>
  <c r="H1781"/>
  <c r="H1776"/>
  <c r="H1772"/>
  <c r="H1765"/>
  <c r="H1761"/>
  <c r="H1757"/>
  <c r="H1753"/>
  <c r="H1747"/>
  <c r="H1742"/>
  <c r="H1738"/>
  <c r="H1733"/>
  <c r="H1729"/>
  <c r="H1718"/>
  <c r="H1714"/>
  <c r="H1710"/>
  <c r="H1706"/>
  <c r="H1702"/>
  <c r="H1698"/>
  <c r="H1693"/>
  <c r="H1689"/>
  <c r="H1685"/>
  <c r="F4551"/>
  <c r="F290" i="3" s="1"/>
  <c r="D290" s="1"/>
  <c r="H1767" i="2"/>
  <c r="H1790"/>
  <c r="H1720"/>
  <c r="H1728"/>
  <c r="H1746"/>
  <c r="H1787"/>
  <c r="H1695"/>
  <c r="H1821"/>
  <c r="H1814"/>
  <c r="H1808"/>
  <c r="H1804"/>
  <c r="H1798"/>
  <c r="H1784"/>
  <c r="H1779"/>
  <c r="H1775"/>
  <c r="H1771"/>
  <c r="H1764"/>
  <c r="H1760"/>
  <c r="H1756"/>
  <c r="H1752"/>
  <c r="H1745"/>
  <c r="H1741"/>
  <c r="H1737"/>
  <c r="H1732"/>
  <c r="H1727"/>
  <c r="H1717"/>
  <c r="H1713"/>
  <c r="H1709"/>
  <c r="H1705"/>
  <c r="H1701"/>
  <c r="H1697"/>
  <c r="H1692"/>
  <c r="H1688"/>
  <c r="H1684"/>
  <c r="H1749"/>
  <c r="H1791"/>
  <c r="H1786"/>
  <c r="E20" i="3"/>
  <c r="C20" s="1"/>
  <c r="H4483" i="2"/>
  <c r="H4485" s="1"/>
  <c r="H1484"/>
  <c r="H1487" s="1"/>
  <c r="F1487"/>
  <c r="F64" i="3" s="1"/>
  <c r="D64" s="1"/>
  <c r="G1487" i="2"/>
  <c r="E79" i="3"/>
  <c r="C79" s="1"/>
  <c r="C286"/>
  <c r="E287"/>
  <c r="C287" s="1"/>
  <c r="E222"/>
  <c r="C222" s="1"/>
  <c r="C225" s="1"/>
  <c r="G4310" i="2"/>
  <c r="H4187"/>
  <c r="H4310" s="1"/>
  <c r="F4310"/>
  <c r="F243" i="3" s="1"/>
  <c r="D243" s="1"/>
  <c r="G1475" i="2"/>
  <c r="C159" i="3"/>
  <c r="E163"/>
  <c r="E151"/>
  <c r="C151" s="1"/>
  <c r="C152" s="1"/>
  <c r="G2729" i="2"/>
  <c r="C76" i="3"/>
  <c r="E77"/>
  <c r="F1475" i="2"/>
  <c r="C281" i="3"/>
  <c r="H1624" i="2"/>
  <c r="F4375"/>
  <c r="G3579"/>
  <c r="G1680"/>
  <c r="G1512"/>
  <c r="H2537"/>
  <c r="H2538" s="1"/>
  <c r="F2538"/>
  <c r="F187" i="3" s="1"/>
  <c r="D187" s="1"/>
  <c r="F2760" i="2"/>
  <c r="H3618"/>
  <c r="H3619" s="1"/>
  <c r="H2729"/>
  <c r="F3967"/>
  <c r="F236" i="3" s="1"/>
  <c r="D236" s="1"/>
  <c r="F2729" i="2"/>
  <c r="H4165"/>
  <c r="F2916"/>
  <c r="F203" i="3" s="1"/>
  <c r="G4455" i="2"/>
  <c r="E909"/>
  <c r="E30" i="3" s="1"/>
  <c r="F4165" i="2"/>
  <c r="F240" i="3" s="1"/>
  <c r="D240" s="1"/>
  <c r="F1493" i="2"/>
  <c r="F65" i="3" s="1"/>
  <c r="D65" s="1"/>
  <c r="C32"/>
  <c r="H1416" i="2"/>
  <c r="H1419" s="1"/>
  <c r="F1419"/>
  <c r="F50" i="3" s="1"/>
  <c r="D50" s="1"/>
  <c r="G849" i="2"/>
  <c r="G1024"/>
  <c r="G1099"/>
  <c r="H1673"/>
  <c r="H1680" s="1"/>
  <c r="F1680"/>
  <c r="H1649"/>
  <c r="H1652" s="1"/>
  <c r="F1652"/>
  <c r="F1615"/>
  <c r="F70" i="3" s="1"/>
  <c r="D70" s="1"/>
  <c r="H1499" i="2"/>
  <c r="H1512" s="1"/>
  <c r="F1512"/>
  <c r="H1106"/>
  <c r="H1116" s="1"/>
  <c r="F1116"/>
  <c r="H3973"/>
  <c r="H3975" s="1"/>
  <c r="F3975"/>
  <c r="F237" i="3" s="1"/>
  <c r="H3005" i="2"/>
  <c r="H3110" s="1"/>
  <c r="F3110"/>
  <c r="F206" i="3" s="1"/>
  <c r="H2734" i="2"/>
  <c r="H2739" s="1"/>
  <c r="F2739"/>
  <c r="H2544"/>
  <c r="H2549" s="1"/>
  <c r="F2549"/>
  <c r="G2538"/>
  <c r="G2760"/>
  <c r="G3000"/>
  <c r="G1615"/>
  <c r="G2362"/>
  <c r="G2364" s="1"/>
  <c r="G3619"/>
  <c r="G4511"/>
  <c r="F3515"/>
  <c r="F209" i="3" s="1"/>
  <c r="G2739" i="2"/>
  <c r="G1652"/>
  <c r="G720"/>
  <c r="F3614"/>
  <c r="F222" i="3" s="1"/>
  <c r="D222" s="1"/>
  <c r="F849" i="2"/>
  <c r="F834"/>
  <c r="G705"/>
  <c r="H3635"/>
  <c r="H3642" s="1"/>
  <c r="F3642"/>
  <c r="H3623"/>
  <c r="H3626" s="1"/>
  <c r="F224" i="3"/>
  <c r="D224" s="1"/>
  <c r="H3522" i="2"/>
  <c r="H3530" s="1"/>
  <c r="F3530"/>
  <c r="F210" i="3" s="1"/>
  <c r="G1078" i="2"/>
  <c r="G1137"/>
  <c r="G2754"/>
  <c r="F705"/>
  <c r="G581"/>
  <c r="F581"/>
  <c r="F1624"/>
  <c r="G4150"/>
  <c r="G4539"/>
  <c r="H3652"/>
  <c r="F3656"/>
  <c r="F3588"/>
  <c r="F213" i="3" s="1"/>
  <c r="D213" s="1"/>
  <c r="H3585" i="2"/>
  <c r="H3588" s="1"/>
  <c r="F3579"/>
  <c r="F212" i="3" s="1"/>
  <c r="D212" s="1"/>
  <c r="H3560" i="2"/>
  <c r="H3579" s="1"/>
  <c r="H3544"/>
  <c r="H3555" s="1"/>
  <c r="F3555"/>
  <c r="F211" i="3" s="1"/>
  <c r="G2449" i="2"/>
  <c r="G2451" s="1"/>
  <c r="G4183"/>
  <c r="G4375"/>
  <c r="H909"/>
  <c r="F2378"/>
  <c r="F2380" s="1"/>
  <c r="H2373"/>
  <c r="H2378" s="1"/>
  <c r="H2380" s="1"/>
  <c r="F1458"/>
  <c r="H2786"/>
  <c r="H2793" s="1"/>
  <c r="F2793"/>
  <c r="F201" i="3" s="1"/>
  <c r="D19"/>
  <c r="G2549" i="2"/>
  <c r="G3614"/>
  <c r="F281" i="3"/>
  <c r="G4444" i="2"/>
  <c r="F4539"/>
  <c r="E193" i="3"/>
  <c r="C193" s="1"/>
  <c r="F3000" i="2"/>
  <c r="F205" i="3" s="1"/>
  <c r="F2721" i="2"/>
  <c r="G2916"/>
  <c r="G3599"/>
  <c r="F1586"/>
  <c r="G834"/>
  <c r="G678"/>
  <c r="F1154"/>
  <c r="H1153"/>
  <c r="H1154" s="1"/>
  <c r="G2721"/>
  <c r="G2793"/>
  <c r="G2826"/>
  <c r="G1624"/>
  <c r="H3179"/>
  <c r="H3344" s="1"/>
  <c r="F3344"/>
  <c r="F207" i="3" s="1"/>
  <c r="H2754" i="2"/>
  <c r="F2754"/>
  <c r="F195" i="3" s="1"/>
  <c r="D195" s="1"/>
  <c r="G2782" i="2"/>
  <c r="H2824"/>
  <c r="H2826" s="1"/>
  <c r="F2826"/>
  <c r="F202" i="3" s="1"/>
  <c r="G3530" i="2"/>
  <c r="G2378"/>
  <c r="G2380" s="1"/>
  <c r="G3656"/>
  <c r="G3555"/>
  <c r="G1825"/>
  <c r="F1532"/>
  <c r="H2994"/>
  <c r="H3000" s="1"/>
  <c r="F3499"/>
  <c r="F208" i="3" s="1"/>
  <c r="F2962" i="2"/>
  <c r="F204" i="3" s="1"/>
  <c r="H2612" i="2"/>
  <c r="H2721" s="1"/>
  <c r="G3515"/>
  <c r="H1839"/>
  <c r="H1842" s="1"/>
  <c r="F1842"/>
  <c r="F81" i="3" s="1"/>
  <c r="D81" s="1"/>
  <c r="F2782" i="2"/>
  <c r="H2767"/>
  <c r="H2782" s="1"/>
  <c r="H2533"/>
  <c r="F2533"/>
  <c r="G1154"/>
  <c r="G1466" s="1"/>
  <c r="G2962"/>
  <c r="G3110"/>
  <c r="G3642"/>
  <c r="G3752"/>
  <c r="G3784"/>
  <c r="G3804"/>
  <c r="G3975"/>
  <c r="G4112"/>
  <c r="G4165"/>
  <c r="G1532"/>
  <c r="H1586"/>
  <c r="F1078"/>
  <c r="F3752"/>
  <c r="F1825"/>
  <c r="G1586"/>
  <c r="G1116"/>
  <c r="G3344"/>
  <c r="G3967"/>
  <c r="G1842"/>
  <c r="F1099"/>
  <c r="G2533"/>
  <c r="H2448"/>
  <c r="F2449"/>
  <c r="F2451" s="1"/>
  <c r="F2362"/>
  <c r="F2364" s="1"/>
  <c r="F678"/>
  <c r="H589"/>
  <c r="H678" s="1"/>
  <c r="F280" i="3"/>
  <c r="D280" s="1"/>
  <c r="H4474" i="2"/>
  <c r="H4479" s="1"/>
  <c r="H4432"/>
  <c r="H4444" s="1"/>
  <c r="F4444"/>
  <c r="F276" i="3" s="1"/>
  <c r="D276" s="1"/>
  <c r="H4539" i="2"/>
  <c r="F26" i="3"/>
  <c r="D26" s="1"/>
  <c r="H853" i="2"/>
  <c r="H857" s="1"/>
  <c r="F720"/>
  <c r="H1099"/>
  <c r="H1615"/>
  <c r="F1137"/>
  <c r="F36" i="3" s="1"/>
  <c r="D36" s="1"/>
  <c r="F3599" i="2"/>
  <c r="F214" i="3" s="1"/>
  <c r="D214" s="1"/>
  <c r="H4511" i="2"/>
  <c r="H1137"/>
  <c r="F4112"/>
  <c r="F238" i="3" s="1"/>
  <c r="F3804" i="2"/>
  <c r="F235" i="3" s="1"/>
  <c r="D235" s="1"/>
  <c r="F4511" i="2"/>
  <c r="F287" i="3" s="1"/>
  <c r="D287" s="1"/>
  <c r="D42"/>
  <c r="C196"/>
  <c r="C81"/>
  <c r="H4543" i="2"/>
  <c r="H4551" s="1"/>
  <c r="H4454"/>
  <c r="H4455" s="1"/>
  <c r="F4455"/>
  <c r="F277" i="3" s="1"/>
  <c r="D277" s="1"/>
  <c r="F3784" i="2"/>
  <c r="F234" i="3" s="1"/>
  <c r="H3781" i="2"/>
  <c r="H3784" s="1"/>
  <c r="G3499"/>
  <c r="G3588"/>
  <c r="H2760"/>
  <c r="H3752"/>
  <c r="H1532"/>
  <c r="H3789"/>
  <c r="H3804" s="1"/>
  <c r="H834"/>
  <c r="H849"/>
  <c r="H3599"/>
  <c r="H1491"/>
  <c r="H1493" s="1"/>
  <c r="H2362"/>
  <c r="H2364" s="1"/>
  <c r="H3614"/>
  <c r="F1024"/>
  <c r="F32" i="3" s="1"/>
  <c r="D32" s="1"/>
  <c r="F4150" i="2"/>
  <c r="F239" i="3" s="1"/>
  <c r="H3515" i="2"/>
  <c r="H2916"/>
  <c r="H1078"/>
  <c r="H705"/>
  <c r="H3499"/>
  <c r="H4375"/>
  <c r="E186" i="3"/>
  <c r="E276"/>
  <c r="C145"/>
  <c r="C146" s="1"/>
  <c r="H1024" i="2"/>
  <c r="H4178"/>
  <c r="F4183"/>
  <c r="F242" i="3" s="1"/>
  <c r="D242" s="1"/>
  <c r="H2962" i="2"/>
  <c r="H581"/>
  <c r="H4112"/>
  <c r="C171" i="3"/>
  <c r="C173" s="1"/>
  <c r="C175" s="1"/>
  <c r="D1911" i="2" l="1"/>
  <c r="D2513" s="1"/>
  <c r="C212" i="3"/>
  <c r="D23" i="15"/>
  <c r="D24" s="1"/>
  <c r="E305" i="3" s="1"/>
  <c r="G4498" i="2"/>
  <c r="H4498"/>
  <c r="E283" i="3"/>
  <c r="F4498" i="2"/>
  <c r="H2540"/>
  <c r="H3967"/>
  <c r="C275" i="3"/>
  <c r="E21" i="15"/>
  <c r="F275" i="3"/>
  <c r="F283" s="1"/>
  <c r="E28" i="15"/>
  <c r="F28"/>
  <c r="F20"/>
  <c r="E20"/>
  <c r="F18"/>
  <c r="E18"/>
  <c r="D239" i="3"/>
  <c r="D234"/>
  <c r="D238"/>
  <c r="D204"/>
  <c r="D208"/>
  <c r="D202"/>
  <c r="D207"/>
  <c r="D205"/>
  <c r="D201"/>
  <c r="D211"/>
  <c r="D210"/>
  <c r="D209"/>
  <c r="D206"/>
  <c r="D237"/>
  <c r="D203"/>
  <c r="C233"/>
  <c r="C209"/>
  <c r="C234"/>
  <c r="C202"/>
  <c r="C207"/>
  <c r="C203"/>
  <c r="C211"/>
  <c r="C239"/>
  <c r="C201"/>
  <c r="C237"/>
  <c r="C204"/>
  <c r="C238"/>
  <c r="H4553" i="2"/>
  <c r="F21" i="15"/>
  <c r="D30" i="17"/>
  <c r="F20"/>
  <c r="E20"/>
  <c r="F22" i="15"/>
  <c r="E41" i="18"/>
  <c r="G41" s="1"/>
  <c r="F41"/>
  <c r="D43" i="17"/>
  <c r="E36"/>
  <c r="F36"/>
  <c r="F27"/>
  <c r="E27"/>
  <c r="G27" s="1"/>
  <c r="F22"/>
  <c r="E22"/>
  <c r="G22" s="1"/>
  <c r="E28"/>
  <c r="G28" s="1"/>
  <c r="F28"/>
  <c r="F19" i="15"/>
  <c r="F14"/>
  <c r="E25" i="17"/>
  <c r="G25" s="1"/>
  <c r="F25"/>
  <c r="F31" i="15"/>
  <c r="F39" i="18"/>
  <c r="E39"/>
  <c r="G39" s="1"/>
  <c r="D104"/>
  <c r="E19" i="25" s="1"/>
  <c r="C19" s="1"/>
  <c r="F27" i="15"/>
  <c r="E41" i="17"/>
  <c r="G41" s="1"/>
  <c r="F41"/>
  <c r="F29" i="15"/>
  <c r="F37" i="17"/>
  <c r="E37"/>
  <c r="G37" s="1"/>
  <c r="F16" i="15"/>
  <c r="F38" i="17"/>
  <c r="E38"/>
  <c r="G38" s="1"/>
  <c r="F30" i="15"/>
  <c r="F21" i="17"/>
  <c r="E21"/>
  <c r="G21" s="1"/>
  <c r="F29"/>
  <c r="E29"/>
  <c r="G29" s="1"/>
  <c r="F39"/>
  <c r="E39"/>
  <c r="G39" s="1"/>
  <c r="F15" i="15"/>
  <c r="F26"/>
  <c r="D32"/>
  <c r="E307" i="3" s="1"/>
  <c r="C307" s="1"/>
  <c r="E215"/>
  <c r="C40"/>
  <c r="C55" s="1"/>
  <c r="D281"/>
  <c r="E156"/>
  <c r="E244"/>
  <c r="F2540" i="2"/>
  <c r="G4553"/>
  <c r="F289" i="3"/>
  <c r="D289" s="1"/>
  <c r="F4553" i="2"/>
  <c r="C230" i="3"/>
  <c r="E230"/>
  <c r="H3656" i="2"/>
  <c r="H3658" s="1"/>
  <c r="G3628"/>
  <c r="E4314"/>
  <c r="G4312"/>
  <c r="F233" i="3"/>
  <c r="F4312" i="2"/>
  <c r="G3658"/>
  <c r="F228" i="3"/>
  <c r="D228" s="1"/>
  <c r="F3658" i="2"/>
  <c r="D3603"/>
  <c r="D4559" s="1"/>
  <c r="F3628"/>
  <c r="H3628"/>
  <c r="G2540"/>
  <c r="H3601"/>
  <c r="E3603"/>
  <c r="G3601"/>
  <c r="F200" i="3"/>
  <c r="D200" s="1"/>
  <c r="F3601" i="2"/>
  <c r="H2762"/>
  <c r="G2762"/>
  <c r="F191" i="3"/>
  <c r="D191" s="1"/>
  <c r="F2762" i="2"/>
  <c r="F2453"/>
  <c r="F2511" s="1"/>
  <c r="G2453"/>
  <c r="G2511" s="1"/>
  <c r="G1859"/>
  <c r="F1859"/>
  <c r="G1631"/>
  <c r="H1631"/>
  <c r="F1631"/>
  <c r="E73" i="3"/>
  <c r="G859" i="2"/>
  <c r="F1466"/>
  <c r="H1466"/>
  <c r="F859"/>
  <c r="F62" i="3"/>
  <c r="D62" s="1"/>
  <c r="D18"/>
  <c r="F22"/>
  <c r="D22" s="1"/>
  <c r="F23"/>
  <c r="D23" s="1"/>
  <c r="F67"/>
  <c r="D67" s="1"/>
  <c r="F194"/>
  <c r="D194" s="1"/>
  <c r="F78"/>
  <c r="D78" s="1"/>
  <c r="F68"/>
  <c r="D68" s="1"/>
  <c r="F192"/>
  <c r="D192" s="1"/>
  <c r="F71"/>
  <c r="D71" s="1"/>
  <c r="F196"/>
  <c r="D196" s="1"/>
  <c r="F33"/>
  <c r="D33" s="1"/>
  <c r="F40"/>
  <c r="D40" s="1"/>
  <c r="F155"/>
  <c r="F156" s="1"/>
  <c r="F79"/>
  <c r="D79" s="1"/>
  <c r="F21"/>
  <c r="D21" s="1"/>
  <c r="F24"/>
  <c r="D24" s="1"/>
  <c r="H1825" i="2"/>
  <c r="F25" i="3"/>
  <c r="D25" s="1"/>
  <c r="F35"/>
  <c r="D35" s="1"/>
  <c r="F34"/>
  <c r="D34" s="1"/>
  <c r="F20"/>
  <c r="D20" s="1"/>
  <c r="D54"/>
  <c r="F53"/>
  <c r="D53" s="1"/>
  <c r="F66"/>
  <c r="D66" s="1"/>
  <c r="G915" i="2"/>
  <c r="G1000" s="1"/>
  <c r="F915"/>
  <c r="H915" s="1"/>
  <c r="C163" i="3"/>
  <c r="C164" s="1"/>
  <c r="C166" s="1"/>
  <c r="E164"/>
  <c r="E291"/>
  <c r="E225"/>
  <c r="C291"/>
  <c r="F186"/>
  <c r="D186" s="1"/>
  <c r="D188" s="1"/>
  <c r="G909" i="2"/>
  <c r="H2449"/>
  <c r="E152" i="3"/>
  <c r="F151"/>
  <c r="D151" s="1"/>
  <c r="D152" s="1"/>
  <c r="F163"/>
  <c r="F193"/>
  <c r="D193" s="1"/>
  <c r="D76"/>
  <c r="F77"/>
  <c r="C77"/>
  <c r="C84" s="1"/>
  <c r="E84"/>
  <c r="E1000" i="2"/>
  <c r="E31" i="3" s="1"/>
  <c r="C31" s="1"/>
  <c r="D225"/>
  <c r="F225"/>
  <c r="E197"/>
  <c r="F909" i="2"/>
  <c r="F30" i="3" s="1"/>
  <c r="F229"/>
  <c r="H720" i="2"/>
  <c r="H859" s="1"/>
  <c r="C197" i="3"/>
  <c r="H4183" i="2"/>
  <c r="D286" i="3"/>
  <c r="D159"/>
  <c r="D171"/>
  <c r="D173" s="1"/>
  <c r="C276"/>
  <c r="C186"/>
  <c r="C188" s="1"/>
  <c r="E188"/>
  <c r="C19"/>
  <c r="C27" s="1"/>
  <c r="E27"/>
  <c r="E97" l="1"/>
  <c r="E106" s="1"/>
  <c r="D4562" i="2"/>
  <c r="E166" i="3"/>
  <c r="E177" s="1"/>
  <c r="C177"/>
  <c r="F23" i="15"/>
  <c r="E23"/>
  <c r="G23" s="1"/>
  <c r="C305" i="3"/>
  <c r="C315" s="1"/>
  <c r="C320" s="1"/>
  <c r="E315"/>
  <c r="E320" s="1"/>
  <c r="D124" i="15"/>
  <c r="G20"/>
  <c r="C283" i="3"/>
  <c r="C293" s="1"/>
  <c r="C295" s="1"/>
  <c r="F4555" i="2"/>
  <c r="F4557" s="1"/>
  <c r="H4312"/>
  <c r="H4314" s="1"/>
  <c r="G18" i="15"/>
  <c r="D215" i="3"/>
  <c r="G21" i="15"/>
  <c r="C244" i="3"/>
  <c r="C246" s="1"/>
  <c r="F291"/>
  <c r="G4555" i="2"/>
  <c r="G4557" s="1"/>
  <c r="C215" i="3"/>
  <c r="C217" s="1"/>
  <c r="D275"/>
  <c r="D283" s="1"/>
  <c r="E30" i="15"/>
  <c r="E29"/>
  <c r="E14"/>
  <c r="E31"/>
  <c r="E22"/>
  <c r="E16"/>
  <c r="E19"/>
  <c r="E15"/>
  <c r="E27"/>
  <c r="E26"/>
  <c r="G28"/>
  <c r="F17"/>
  <c r="E17"/>
  <c r="D233" i="3"/>
  <c r="D244" s="1"/>
  <c r="D291"/>
  <c r="F32" i="15"/>
  <c r="H4555" i="2"/>
  <c r="H4557" s="1"/>
  <c r="E30" i="17"/>
  <c r="G20"/>
  <c r="G30" s="1"/>
  <c r="F43"/>
  <c r="F30"/>
  <c r="G36"/>
  <c r="G43" s="1"/>
  <c r="E43"/>
  <c r="D45"/>
  <c r="E17" i="25" s="1"/>
  <c r="E246" i="3"/>
  <c r="F244"/>
  <c r="F4314" i="2"/>
  <c r="F215" i="3"/>
  <c r="G4314" i="2"/>
  <c r="E4559"/>
  <c r="F3603"/>
  <c r="G3603"/>
  <c r="H3603"/>
  <c r="H2451"/>
  <c r="H2453" s="1"/>
  <c r="H2511" s="1"/>
  <c r="H1859"/>
  <c r="G1139"/>
  <c r="G1468" s="1"/>
  <c r="E1139"/>
  <c r="D155" i="3"/>
  <c r="D156" s="1"/>
  <c r="F27"/>
  <c r="D197"/>
  <c r="D73"/>
  <c r="D27"/>
  <c r="D175"/>
  <c r="D55"/>
  <c r="F55"/>
  <c r="D163"/>
  <c r="D164" s="1"/>
  <c r="F164"/>
  <c r="E293"/>
  <c r="E295" s="1"/>
  <c r="E217"/>
  <c r="F188"/>
  <c r="F197"/>
  <c r="F152"/>
  <c r="F73"/>
  <c r="D77"/>
  <c r="D84" s="1"/>
  <c r="F84"/>
  <c r="C73"/>
  <c r="H1000" i="2"/>
  <c r="H1139" s="1"/>
  <c r="H1468" s="1"/>
  <c r="F1000"/>
  <c r="F31" i="3" s="1"/>
  <c r="D31" s="1"/>
  <c r="D229"/>
  <c r="D230" s="1"/>
  <c r="F230"/>
  <c r="C97" l="1"/>
  <c r="C106" s="1"/>
  <c r="F97"/>
  <c r="H11" i="28" s="1"/>
  <c r="D97" i="3"/>
  <c r="D106" s="1"/>
  <c r="F24" i="15"/>
  <c r="D166" i="3"/>
  <c r="F166"/>
  <c r="E24" i="15"/>
  <c r="F305" i="3" s="1"/>
  <c r="F124" i="15"/>
  <c r="D217" i="3"/>
  <c r="E1468" i="2"/>
  <c r="E2513" s="1"/>
  <c r="E4562" s="1"/>
  <c r="G26" i="15"/>
  <c r="E32"/>
  <c r="F307" i="3" s="1"/>
  <c r="D307" s="1"/>
  <c r="D293"/>
  <c r="D295" s="1"/>
  <c r="G14" i="15"/>
  <c r="G17"/>
  <c r="G27"/>
  <c r="G15"/>
  <c r="G19"/>
  <c r="G16"/>
  <c r="G22"/>
  <c r="G31"/>
  <c r="G29"/>
  <c r="G30"/>
  <c r="G45" i="17"/>
  <c r="E45"/>
  <c r="F17" i="25" s="1"/>
  <c r="D17" s="1"/>
  <c r="C17"/>
  <c r="C31" s="1"/>
  <c r="E31"/>
  <c r="F45" i="17"/>
  <c r="C297" i="3"/>
  <c r="H4559" i="2"/>
  <c r="F246" i="3"/>
  <c r="H12" i="28" s="1"/>
  <c r="G12" s="1"/>
  <c r="G4559" i="2"/>
  <c r="F4559"/>
  <c r="G2513"/>
  <c r="F1139"/>
  <c r="F1468" s="1"/>
  <c r="H2513"/>
  <c r="F293" i="3"/>
  <c r="F295" s="1"/>
  <c r="H16" i="28" s="1"/>
  <c r="G16" s="1"/>
  <c r="D246" i="3"/>
  <c r="F37"/>
  <c r="F57" s="1"/>
  <c r="H19" i="28" s="1"/>
  <c r="E297" i="3"/>
  <c r="F217"/>
  <c r="H20" i="28" s="1"/>
  <c r="G20" s="1"/>
  <c r="E37" i="3"/>
  <c r="E57" s="1"/>
  <c r="E179" s="1"/>
  <c r="C30"/>
  <c r="C37" s="1"/>
  <c r="C57" s="1"/>
  <c r="C179" s="1"/>
  <c r="G11" i="28" l="1"/>
  <c r="G13" s="1"/>
  <c r="H13"/>
  <c r="G19"/>
  <c r="G21" s="1"/>
  <c r="G30" s="1"/>
  <c r="H21"/>
  <c r="H30" s="1"/>
  <c r="F106" i="3"/>
  <c r="G24" i="15"/>
  <c r="D305" i="3"/>
  <c r="D315" s="1"/>
  <c r="D320" s="1"/>
  <c r="F315"/>
  <c r="E124" i="15"/>
  <c r="E182" s="1"/>
  <c r="G32"/>
  <c r="G4562" i="2"/>
  <c r="H4562"/>
  <c r="F2513"/>
  <c r="F4562" s="1"/>
  <c r="F177" i="3"/>
  <c r="F297"/>
  <c r="D297"/>
  <c r="D177"/>
  <c r="D30"/>
  <c r="D37" s="1"/>
  <c r="D57" s="1"/>
  <c r="F179" l="1"/>
  <c r="H15" i="28"/>
  <c r="F320" i="3"/>
  <c r="H37" i="28" s="1"/>
  <c r="G37" s="1"/>
  <c r="H36"/>
  <c r="D179" i="3"/>
  <c r="G124" i="15"/>
  <c r="G182" s="1"/>
  <c r="E146"/>
  <c r="G15" i="28" l="1"/>
  <c r="G17" s="1"/>
  <c r="G18" s="1"/>
  <c r="G31" s="1"/>
  <c r="H17"/>
  <c r="H18" s="1"/>
  <c r="H31" s="1"/>
  <c r="G36"/>
  <c r="G41" s="1"/>
  <c r="H41"/>
  <c r="G146" i="15"/>
  <c r="E21" i="24" l="1"/>
  <c r="F30" i="18"/>
  <c r="F104" s="1"/>
  <c r="E30"/>
  <c r="G30" l="1"/>
  <c r="G104" s="1"/>
  <c r="E104"/>
  <c r="F19" i="25" s="1"/>
  <c r="D19" l="1"/>
  <c r="D31" s="1"/>
  <c r="F31"/>
</calcChain>
</file>

<file path=xl/sharedStrings.xml><?xml version="1.0" encoding="utf-8"?>
<sst xmlns="http://schemas.openxmlformats.org/spreadsheetml/2006/main" count="11625" uniqueCount="8801">
  <si>
    <t>DETALHAMENTO</t>
  </si>
  <si>
    <t>TOTAL</t>
  </si>
  <si>
    <t>Mensal</t>
  </si>
  <si>
    <t>Anual</t>
  </si>
  <si>
    <t>Pós-Fixado</t>
  </si>
  <si>
    <t>ALTA</t>
  </si>
  <si>
    <t>Ambulatorial</t>
  </si>
  <si>
    <t>Hospitalar</t>
  </si>
  <si>
    <t>FAEC</t>
  </si>
  <si>
    <t>Pré-Fixado</t>
  </si>
  <si>
    <t>PROCEDIMENTOS AMBULATORIAIS</t>
  </si>
  <si>
    <t>Média Complexidade</t>
  </si>
  <si>
    <t>Qt. Ano</t>
  </si>
  <si>
    <t>0301010072</t>
  </si>
  <si>
    <t>0301 Consultas / Atendimentos / Acompanhamentos</t>
  </si>
  <si>
    <t>0301010048</t>
  </si>
  <si>
    <t>0301010056</t>
  </si>
  <si>
    <t>0301060100</t>
  </si>
  <si>
    <t>0301100012</t>
  </si>
  <si>
    <t>0201010020</t>
  </si>
  <si>
    <t>0201010046</t>
  </si>
  <si>
    <t>0201010070</t>
  </si>
  <si>
    <t>0201010151</t>
  </si>
  <si>
    <t>0201010194</t>
  </si>
  <si>
    <t>0201010224</t>
  </si>
  <si>
    <t>0201010283</t>
  </si>
  <si>
    <t>0201010348</t>
  </si>
  <si>
    <t>0201010372</t>
  </si>
  <si>
    <t>0201010380</t>
  </si>
  <si>
    <t>0201010399</t>
  </si>
  <si>
    <t>0201010410</t>
  </si>
  <si>
    <t>0201010437</t>
  </si>
  <si>
    <t>0201010461</t>
  </si>
  <si>
    <t>0201010470</t>
  </si>
  <si>
    <t>0201010500</t>
  </si>
  <si>
    <t>0201010518</t>
  </si>
  <si>
    <t>0201010526</t>
  </si>
  <si>
    <t>0201010569</t>
  </si>
  <si>
    <t>0201010585</t>
  </si>
  <si>
    <t>0201010607</t>
  </si>
  <si>
    <t>0201010623</t>
  </si>
  <si>
    <t>0201010631</t>
  </si>
  <si>
    <t>0201010666</t>
  </si>
  <si>
    <t>0202 Diagnóstico em laboratório clínico</t>
  </si>
  <si>
    <t>0202010023</t>
  </si>
  <si>
    <t>0202010031</t>
  </si>
  <si>
    <t>0202010040</t>
  </si>
  <si>
    <t>0202010074</t>
  </si>
  <si>
    <t>0202010082</t>
  </si>
  <si>
    <t>0202010120</t>
  </si>
  <si>
    <t>0202010139</t>
  </si>
  <si>
    <t>0202010147</t>
  </si>
  <si>
    <t>0202010155</t>
  </si>
  <si>
    <t>0202010163</t>
  </si>
  <si>
    <t>0202010180</t>
  </si>
  <si>
    <t>0202010201</t>
  </si>
  <si>
    <t>0202010210</t>
  </si>
  <si>
    <t>0202010228</t>
  </si>
  <si>
    <t>0202010252</t>
  </si>
  <si>
    <t>0202010260</t>
  </si>
  <si>
    <t>0202010279</t>
  </si>
  <si>
    <t>0202010287</t>
  </si>
  <si>
    <t>0202010295</t>
  </si>
  <si>
    <t>0202010309</t>
  </si>
  <si>
    <t>0202010317</t>
  </si>
  <si>
    <t>0202010325</t>
  </si>
  <si>
    <t>0202010333</t>
  </si>
  <si>
    <t>0202010368</t>
  </si>
  <si>
    <t>0202010376</t>
  </si>
  <si>
    <t>0202010384</t>
  </si>
  <si>
    <t>0202010392</t>
  </si>
  <si>
    <t>0202010406</t>
  </si>
  <si>
    <t>0202010414</t>
  </si>
  <si>
    <t>0202010422</t>
  </si>
  <si>
    <t>0202010430</t>
  </si>
  <si>
    <t>0202010449</t>
  </si>
  <si>
    <t>0202010465</t>
  </si>
  <si>
    <t>0202010473</t>
  </si>
  <si>
    <t>0202010481</t>
  </si>
  <si>
    <t>0202010503</t>
  </si>
  <si>
    <t>0202010511</t>
  </si>
  <si>
    <t>0202010538</t>
  </si>
  <si>
    <t>0202010554</t>
  </si>
  <si>
    <t>0202010562</t>
  </si>
  <si>
    <t>0202010570</t>
  </si>
  <si>
    <t>0202010600</t>
  </si>
  <si>
    <t>0202010619</t>
  </si>
  <si>
    <t>0202010627</t>
  </si>
  <si>
    <t>0202010635</t>
  </si>
  <si>
    <t>0202010643</t>
  </si>
  <si>
    <t>0202010651</t>
  </si>
  <si>
    <t>0202010660</t>
  </si>
  <si>
    <t>0202010678</t>
  </si>
  <si>
    <t>0202010686</t>
  </si>
  <si>
    <t>0202010694</t>
  </si>
  <si>
    <t>0202010708</t>
  </si>
  <si>
    <t>0202010716</t>
  </si>
  <si>
    <t>0202010724</t>
  </si>
  <si>
    <t>0202010740</t>
  </si>
  <si>
    <t>0202010759</t>
  </si>
  <si>
    <t>0202020010</t>
  </si>
  <si>
    <t>0202020029</t>
  </si>
  <si>
    <t>0202020037</t>
  </si>
  <si>
    <t>0202020070</t>
  </si>
  <si>
    <t>0202020096</t>
  </si>
  <si>
    <t>0202020100</t>
  </si>
  <si>
    <t>0202020118</t>
  </si>
  <si>
    <t>0202020126</t>
  </si>
  <si>
    <t>0202020134</t>
  </si>
  <si>
    <t>0202020142</t>
  </si>
  <si>
    <t>0202020150</t>
  </si>
  <si>
    <t>0202020207</t>
  </si>
  <si>
    <t>0202020231</t>
  </si>
  <si>
    <t>0202020290</t>
  </si>
  <si>
    <t>0202020304</t>
  </si>
  <si>
    <t>0202020339</t>
  </si>
  <si>
    <t>0202020355</t>
  </si>
  <si>
    <t>0202020363</t>
  </si>
  <si>
    <t>0202020371</t>
  </si>
  <si>
    <t>0202020380</t>
  </si>
  <si>
    <t>0202020398</t>
  </si>
  <si>
    <t>0202020410</t>
  </si>
  <si>
    <t>0202020444</t>
  </si>
  <si>
    <t>0202020460</t>
  </si>
  <si>
    <t>0202020487</t>
  </si>
  <si>
    <t>0202020495</t>
  </si>
  <si>
    <t>0202020509</t>
  </si>
  <si>
    <t>0202020517</t>
  </si>
  <si>
    <t>0202020525</t>
  </si>
  <si>
    <t>0202020541</t>
  </si>
  <si>
    <t>0202030032</t>
  </si>
  <si>
    <t>0202030040</t>
  </si>
  <si>
    <t>0202030059</t>
  </si>
  <si>
    <t>0202030067</t>
  </si>
  <si>
    <t>0202030075</t>
  </si>
  <si>
    <t>0202030083</t>
  </si>
  <si>
    <t>0202030091</t>
  </si>
  <si>
    <t>0202030105</t>
  </si>
  <si>
    <t>0202030113</t>
  </si>
  <si>
    <t>0202030121</t>
  </si>
  <si>
    <t>0202030130</t>
  </si>
  <si>
    <t>0202030148</t>
  </si>
  <si>
    <t>0202030156</t>
  </si>
  <si>
    <t>0202030164</t>
  </si>
  <si>
    <t>0202030180</t>
  </si>
  <si>
    <t>0202030202</t>
  </si>
  <si>
    <t>0202030253</t>
  </si>
  <si>
    <t>0202030261</t>
  </si>
  <si>
    <t>0202030270</t>
  </si>
  <si>
    <t>0202030296</t>
  </si>
  <si>
    <t>0202030334</t>
  </si>
  <si>
    <t>0202030342</t>
  </si>
  <si>
    <t>0202030350</t>
  </si>
  <si>
    <t>0202030407</t>
  </si>
  <si>
    <t>0202030415</t>
  </si>
  <si>
    <t>0202030423</t>
  </si>
  <si>
    <t>0202030466</t>
  </si>
  <si>
    <t>0202030474</t>
  </si>
  <si>
    <t>0202030555</t>
  </si>
  <si>
    <t>0202030571</t>
  </si>
  <si>
    <t>0202030580</t>
  </si>
  <si>
    <t>0202030598</t>
  </si>
  <si>
    <t>0202030628</t>
  </si>
  <si>
    <t>0202030636</t>
  </si>
  <si>
    <t>0202030644</t>
  </si>
  <si>
    <t>0202030687</t>
  </si>
  <si>
    <t>0202030725</t>
  </si>
  <si>
    <t>0202030733</t>
  </si>
  <si>
    <t>0202030741</t>
  </si>
  <si>
    <t>0202030768</t>
  </si>
  <si>
    <t>0202030776</t>
  </si>
  <si>
    <t>0202030784</t>
  </si>
  <si>
    <t>0202030792</t>
  </si>
  <si>
    <t>0202030806</t>
  </si>
  <si>
    <t>0202030814</t>
  </si>
  <si>
    <t>0202030830</t>
  </si>
  <si>
    <t>0202030857</t>
  </si>
  <si>
    <t>0202030873</t>
  </si>
  <si>
    <t>0202030881</t>
  </si>
  <si>
    <t>0202030890</t>
  </si>
  <si>
    <t>0202030903</t>
  </si>
  <si>
    <t>0202030911</t>
  </si>
  <si>
    <t>0202030920</t>
  </si>
  <si>
    <t>0202030946</t>
  </si>
  <si>
    <t>0202030954</t>
  </si>
  <si>
    <t>0202030962</t>
  </si>
  <si>
    <t>0202030989</t>
  </si>
  <si>
    <t>0202030997</t>
  </si>
  <si>
    <t>0202031012</t>
  </si>
  <si>
    <t>0202031039</t>
  </si>
  <si>
    <t>0202031047</t>
  </si>
  <si>
    <t>0202031063</t>
  </si>
  <si>
    <t>0202031110</t>
  </si>
  <si>
    <t>0202031179</t>
  </si>
  <si>
    <t>0202040011</t>
  </si>
  <si>
    <t>0202040038</t>
  </si>
  <si>
    <t>0202040046</t>
  </si>
  <si>
    <t>0202040054</t>
  </si>
  <si>
    <t>0202040089</t>
  </si>
  <si>
    <t>0202040097</t>
  </si>
  <si>
    <t>0202040119</t>
  </si>
  <si>
    <t>0202040127</t>
  </si>
  <si>
    <t>0202040135</t>
  </si>
  <si>
    <t>0202040143</t>
  </si>
  <si>
    <t>0202040151</t>
  </si>
  <si>
    <t>0202040178</t>
  </si>
  <si>
    <t>0202050017</t>
  </si>
  <si>
    <t>0202050025</t>
  </si>
  <si>
    <t>0202050033</t>
  </si>
  <si>
    <t>0202050041</t>
  </si>
  <si>
    <t>0202050092</t>
  </si>
  <si>
    <t>0202050114</t>
  </si>
  <si>
    <t>0202050122</t>
  </si>
  <si>
    <t>0202050157</t>
  </si>
  <si>
    <t>0202050181</t>
  </si>
  <si>
    <t>0202050246</t>
  </si>
  <si>
    <t>0202050300</t>
  </si>
  <si>
    <t>0202050327</t>
  </si>
  <si>
    <t>0202060012</t>
  </si>
  <si>
    <t>0202060020</t>
  </si>
  <si>
    <t>0202060047</t>
  </si>
  <si>
    <t>0202060063</t>
  </si>
  <si>
    <t>0202060080</t>
  </si>
  <si>
    <t>0202060110</t>
  </si>
  <si>
    <t>0202060128</t>
  </si>
  <si>
    <t>0202060136</t>
  </si>
  <si>
    <t>0202060144</t>
  </si>
  <si>
    <t>0202060152</t>
  </si>
  <si>
    <t>0202060160</t>
  </si>
  <si>
    <t>0202060179</t>
  </si>
  <si>
    <t>0202060187</t>
  </si>
  <si>
    <t>0202060217</t>
  </si>
  <si>
    <t>0202060225</t>
  </si>
  <si>
    <t>0202060233</t>
  </si>
  <si>
    <t>0202060241</t>
  </si>
  <si>
    <t>0202060250</t>
  </si>
  <si>
    <t>0202060268</t>
  </si>
  <si>
    <t>0202060276</t>
  </si>
  <si>
    <t>0202060292</t>
  </si>
  <si>
    <t>0202060306</t>
  </si>
  <si>
    <t>0202060314</t>
  </si>
  <si>
    <t>0202060322</t>
  </si>
  <si>
    <t>0202060330</t>
  </si>
  <si>
    <t>0202060349</t>
  </si>
  <si>
    <t>0202060357</t>
  </si>
  <si>
    <t>0202060365</t>
  </si>
  <si>
    <t>0202060373</t>
  </si>
  <si>
    <t>0202060381</t>
  </si>
  <si>
    <t>0202060390</t>
  </si>
  <si>
    <t>0202060403</t>
  </si>
  <si>
    <t>0202060420</t>
  </si>
  <si>
    <t>0202060454</t>
  </si>
  <si>
    <t>0202070034</t>
  </si>
  <si>
    <t>0202070050</t>
  </si>
  <si>
    <t>0202070085</t>
  </si>
  <si>
    <t>0202070158</t>
  </si>
  <si>
    <t>0202070255</t>
  </si>
  <si>
    <t>0202070352</t>
  </si>
  <si>
    <t>0202080013</t>
  </si>
  <si>
    <t>0202080021</t>
  </si>
  <si>
    <t>0202080030</t>
  </si>
  <si>
    <t>0202080048</t>
  </si>
  <si>
    <t>0202080056</t>
  </si>
  <si>
    <t>0202080064</t>
  </si>
  <si>
    <t>0202080072</t>
  </si>
  <si>
    <t>0202080080</t>
  </si>
  <si>
    <t>0202080102</t>
  </si>
  <si>
    <t>0202080110</t>
  </si>
  <si>
    <t>0202080129</t>
  </si>
  <si>
    <t>0202080137</t>
  </si>
  <si>
    <t>0202080145</t>
  </si>
  <si>
    <t>0202080153</t>
  </si>
  <si>
    <t>0202080161</t>
  </si>
  <si>
    <t>0202080188</t>
  </si>
  <si>
    <t>0202080196</t>
  </si>
  <si>
    <t>0202080234</t>
  </si>
  <si>
    <t>0202090019</t>
  </si>
  <si>
    <t>0202090035</t>
  </si>
  <si>
    <t>0202090051</t>
  </si>
  <si>
    <t>0202090060</t>
  </si>
  <si>
    <t>0202090078</t>
  </si>
  <si>
    <t>0202090124</t>
  </si>
  <si>
    <t>0202090132</t>
  </si>
  <si>
    <t>0202090183</t>
  </si>
  <si>
    <t>0202090191</t>
  </si>
  <si>
    <t>0202090213</t>
  </si>
  <si>
    <t>0202090221</t>
  </si>
  <si>
    <t>0202090264</t>
  </si>
  <si>
    <t>0202090299</t>
  </si>
  <si>
    <t>0202090302</t>
  </si>
  <si>
    <t>0202100030</t>
  </si>
  <si>
    <t>0202120023</t>
  </si>
  <si>
    <t>0202120031</t>
  </si>
  <si>
    <t>0202120074</t>
  </si>
  <si>
    <t>0202120082</t>
  </si>
  <si>
    <t>0202120090</t>
  </si>
  <si>
    <t>0202120104</t>
  </si>
  <si>
    <t>0203 Diagnóstico por anatomia patológica e citopatologia</t>
  </si>
  <si>
    <t>0203010019</t>
  </si>
  <si>
    <t>0203010035</t>
  </si>
  <si>
    <t>0203010043</t>
  </si>
  <si>
    <t>0203020014</t>
  </si>
  <si>
    <t>0203020030</t>
  </si>
  <si>
    <t>0203020049</t>
  </si>
  <si>
    <t>0203020065</t>
  </si>
  <si>
    <t>0203020073</t>
  </si>
  <si>
    <t>0203020081</t>
  </si>
  <si>
    <t>0204 Diagnóstico por radiologia</t>
  </si>
  <si>
    <t>0204010039</t>
  </si>
  <si>
    <t>0204010055</t>
  </si>
  <si>
    <t>0204010063</t>
  </si>
  <si>
    <t>0204010071</t>
  </si>
  <si>
    <t>0204010080</t>
  </si>
  <si>
    <t>0204010101</t>
  </si>
  <si>
    <t>0204010128</t>
  </si>
  <si>
    <t>0204010144</t>
  </si>
  <si>
    <t>0204010152</t>
  </si>
  <si>
    <t>0204020026</t>
  </si>
  <si>
    <t>0204020034</t>
  </si>
  <si>
    <t>0204020042</t>
  </si>
  <si>
    <t>0204020050</t>
  </si>
  <si>
    <t>0204020069</t>
  </si>
  <si>
    <t>0204020077</t>
  </si>
  <si>
    <t>0204020085</t>
  </si>
  <si>
    <t>0204020093</t>
  </si>
  <si>
    <t>0204020107</t>
  </si>
  <si>
    <t>0204020115</t>
  </si>
  <si>
    <t>0204020123</t>
  </si>
  <si>
    <t>0204030030</t>
  </si>
  <si>
    <t>0204030072</t>
  </si>
  <si>
    <t>0204030080</t>
  </si>
  <si>
    <t>0204030099</t>
  </si>
  <si>
    <t>0204030102</t>
  </si>
  <si>
    <t>0204030110</t>
  </si>
  <si>
    <t>0204030137</t>
  </si>
  <si>
    <t>0204030145</t>
  </si>
  <si>
    <t>0204030153</t>
  </si>
  <si>
    <t>0204030161</t>
  </si>
  <si>
    <t>0204030170</t>
  </si>
  <si>
    <t>0204040019</t>
  </si>
  <si>
    <t>0204040035</t>
  </si>
  <si>
    <t>0204040043</t>
  </si>
  <si>
    <t>0204040051</t>
  </si>
  <si>
    <t>0204040060</t>
  </si>
  <si>
    <t>0204040078</t>
  </si>
  <si>
    <t>0204040086</t>
  </si>
  <si>
    <t>0204040094</t>
  </si>
  <si>
    <t>0204040108</t>
  </si>
  <si>
    <t>0204040116</t>
  </si>
  <si>
    <t>0204040124</t>
  </si>
  <si>
    <t>0204050014</t>
  </si>
  <si>
    <t>0204050022</t>
  </si>
  <si>
    <t>0204050030</t>
  </si>
  <si>
    <t>0204050057</t>
  </si>
  <si>
    <t>0204050065</t>
  </si>
  <si>
    <t>0204050081</t>
  </si>
  <si>
    <t>0204050111</t>
  </si>
  <si>
    <t>0204050120</t>
  </si>
  <si>
    <t>0204050138</t>
  </si>
  <si>
    <t>0204050146</t>
  </si>
  <si>
    <t>0204050154</t>
  </si>
  <si>
    <t>0204050170</t>
  </si>
  <si>
    <t>0204050189</t>
  </si>
  <si>
    <t>0204060060</t>
  </si>
  <si>
    <t>0204060079</t>
  </si>
  <si>
    <t>0204060087</t>
  </si>
  <si>
    <t>0204060095</t>
  </si>
  <si>
    <t>0204060109</t>
  </si>
  <si>
    <t>0204060117</t>
  </si>
  <si>
    <t>0204060125</t>
  </si>
  <si>
    <t>0204060133</t>
  </si>
  <si>
    <t>0204060141</t>
  </si>
  <si>
    <t>0204060150</t>
  </si>
  <si>
    <t>0204060168</t>
  </si>
  <si>
    <t>0204060176</t>
  </si>
  <si>
    <t>0205 Diagnóstico por ultra-sonografia</t>
  </si>
  <si>
    <t>0205010032</t>
  </si>
  <si>
    <t>0205010040</t>
  </si>
  <si>
    <t>0205010059</t>
  </si>
  <si>
    <t>0205020011</t>
  </si>
  <si>
    <t>0205020020</t>
  </si>
  <si>
    <t>0205020038</t>
  </si>
  <si>
    <t>0205020046</t>
  </si>
  <si>
    <t>0205020054</t>
  </si>
  <si>
    <t>0205020062</t>
  </si>
  <si>
    <t>0205020070</t>
  </si>
  <si>
    <t>0205020089</t>
  </si>
  <si>
    <t>0205020097</t>
  </si>
  <si>
    <t>0205020100</t>
  </si>
  <si>
    <t>0205020119</t>
  </si>
  <si>
    <t>0205020127</t>
  </si>
  <si>
    <t>0205020143</t>
  </si>
  <si>
    <t>0205020151</t>
  </si>
  <si>
    <t>0205020160</t>
  </si>
  <si>
    <t>0205020178</t>
  </si>
  <si>
    <t>0205020186</t>
  </si>
  <si>
    <t>0209 Diagnóstico por endoscopia</t>
  </si>
  <si>
    <t>0209010029</t>
  </si>
  <si>
    <t xml:space="preserve">COLONOSCOPIA (COLOSCOPIA)                                                                                                                                                                                                                                 </t>
  </si>
  <si>
    <t>0209010037</t>
  </si>
  <si>
    <t xml:space="preserve">ESOFAGOGASTRODUODENOSCOPIA                                                                                                                                                                                                                                </t>
  </si>
  <si>
    <t>0209010053</t>
  </si>
  <si>
    <t>0209020016</t>
  </si>
  <si>
    <t>0209040017</t>
  </si>
  <si>
    <t>0209040041</t>
  </si>
  <si>
    <t>0211 Métodos diagnósticos em especialidades</t>
  </si>
  <si>
    <t>0211020036</t>
  </si>
  <si>
    <t>0211020044</t>
  </si>
  <si>
    <t>0211020052</t>
  </si>
  <si>
    <t>0211020060</t>
  </si>
  <si>
    <t>0211030040</t>
  </si>
  <si>
    <t>0211040029</t>
  </si>
  <si>
    <t>0211050024</t>
  </si>
  <si>
    <t>0211050067</t>
  </si>
  <si>
    <t>0211050075</t>
  </si>
  <si>
    <t>0211050083</t>
  </si>
  <si>
    <t>0211060011</t>
  </si>
  <si>
    <t>0211060020</t>
  </si>
  <si>
    <t>0211060038</t>
  </si>
  <si>
    <t>0211060062</t>
  </si>
  <si>
    <t>0211060100</t>
  </si>
  <si>
    <t>0211060119</t>
  </si>
  <si>
    <t>0211060127</t>
  </si>
  <si>
    <t>0211060151</t>
  </si>
  <si>
    <t>0211060240</t>
  </si>
  <si>
    <t>0211060259</t>
  </si>
  <si>
    <t>0211060267</t>
  </si>
  <si>
    <t>0211070041</t>
  </si>
  <si>
    <t>0211070211</t>
  </si>
  <si>
    <t>0211080055</t>
  </si>
  <si>
    <t>0211080063</t>
  </si>
  <si>
    <t>0212 Diagnóstico e procedimentos especiais em hemoterapia</t>
  </si>
  <si>
    <t>0212010018</t>
  </si>
  <si>
    <t>0212010026</t>
  </si>
  <si>
    <t>0212010034</t>
  </si>
  <si>
    <t>0212010050</t>
  </si>
  <si>
    <t>0212020013</t>
  </si>
  <si>
    <t>0212020021</t>
  </si>
  <si>
    <t>0212020048</t>
  </si>
  <si>
    <t>0212020056</t>
  </si>
  <si>
    <t>0212020064</t>
  </si>
  <si>
    <t>0214 Diagnóstico por teste rápido</t>
  </si>
  <si>
    <t>0302 Fisioterapia</t>
  </si>
  <si>
    <t>0302010017</t>
  </si>
  <si>
    <t>0302010025</t>
  </si>
  <si>
    <t>0302020039</t>
  </si>
  <si>
    <t>0302040013</t>
  </si>
  <si>
    <t>0302040021</t>
  </si>
  <si>
    <t>0302040030</t>
  </si>
  <si>
    <t>0302040048</t>
  </si>
  <si>
    <t>0302040056</t>
  </si>
  <si>
    <t>0302050019</t>
  </si>
  <si>
    <t>0302050027</t>
  </si>
  <si>
    <t>0302060014</t>
  </si>
  <si>
    <t>0302060022</t>
  </si>
  <si>
    <t>0302060030</t>
  </si>
  <si>
    <t>0302060049</t>
  </si>
  <si>
    <t>0302060057</t>
  </si>
  <si>
    <t>0302070036</t>
  </si>
  <si>
    <t>0303 Tratamentos clínicos (outras especialidades)</t>
  </si>
  <si>
    <t>0303010053</t>
  </si>
  <si>
    <t>0303050136</t>
  </si>
  <si>
    <t>0303070013</t>
  </si>
  <si>
    <t>0303090030</t>
  </si>
  <si>
    <t>0303090073</t>
  </si>
  <si>
    <t>0303090081</t>
  </si>
  <si>
    <t>0303090090</t>
  </si>
  <si>
    <t>0303090120</t>
  </si>
  <si>
    <t>0303090146</t>
  </si>
  <si>
    <t>0303090154</t>
  </si>
  <si>
    <t>0303090162</t>
  </si>
  <si>
    <t>0303090200</t>
  </si>
  <si>
    <t>0303090227</t>
  </si>
  <si>
    <t>0303110082</t>
  </si>
  <si>
    <t>0303130032</t>
  </si>
  <si>
    <t>0303170093</t>
  </si>
  <si>
    <t>0306 Hemoterapia</t>
  </si>
  <si>
    <t>0306010011</t>
  </si>
  <si>
    <t>0306010038</t>
  </si>
  <si>
    <t>0306020041</t>
  </si>
  <si>
    <t>0306020068</t>
  </si>
  <si>
    <t>0306020076</t>
  </si>
  <si>
    <t>0306020084</t>
  </si>
  <si>
    <t>0306020149</t>
  </si>
  <si>
    <t>0307 Tratamentos odontológicos</t>
  </si>
  <si>
    <t>0307020045</t>
  </si>
  <si>
    <t>0307020053</t>
  </si>
  <si>
    <t>0307020088</t>
  </si>
  <si>
    <t>0307020096</t>
  </si>
  <si>
    <t>0307020100</t>
  </si>
  <si>
    <t>0307040062</t>
  </si>
  <si>
    <t>0307040089</t>
  </si>
  <si>
    <t>0309 Terapias especializadas</t>
  </si>
  <si>
    <t>0309040027</t>
  </si>
  <si>
    <t>0309050022</t>
  </si>
  <si>
    <t>0401 Pequenas cirurgias e cirurgias de pele, tecido subcutâneo e mucosa</t>
  </si>
  <si>
    <t>0401010058</t>
  </si>
  <si>
    <t>0401010074</t>
  </si>
  <si>
    <t>0418 Cirurgia em nefrologia</t>
  </si>
  <si>
    <t>TOTAL MÉDIA COMPLEXIDADE AMBULATORIAL</t>
  </si>
  <si>
    <t>Alta Complexidade</t>
  </si>
  <si>
    <t>0201 Coleta de material</t>
  </si>
  <si>
    <t>0201010542</t>
  </si>
  <si>
    <t xml:space="preserve">BIOPSIA PERCUTANEA ORIENTADA POR TOMOGRAFIA COMPUTADORIZADA / ULTRASSONOGRAFIA / RESSONANCIA MAGNETICA / RAIO X                                                                                                                                           </t>
  </si>
  <si>
    <t>0204050073</t>
  </si>
  <si>
    <t xml:space="preserve">PIELOGRAFIA ANTEROGRADA PERCUTANEA                                                                                                                                                                                                                        </t>
  </si>
  <si>
    <t>0204060028</t>
  </si>
  <si>
    <t xml:space="preserve">DENSITOMETRIA OSSEA DUO-ENERGETICA DE COLUNA (VERTEBRAS LOMBARES)                                                                                                                                                                                         </t>
  </si>
  <si>
    <t>0205010016</t>
  </si>
  <si>
    <t xml:space="preserve">ECOCARDIOGRAFIA DE ESTRESSE                                                                                                                                                                                                                               </t>
  </si>
  <si>
    <t>0206 Diagnóstico por tomografia</t>
  </si>
  <si>
    <t>0206010010</t>
  </si>
  <si>
    <t>0206010028</t>
  </si>
  <si>
    <t>0206010036</t>
  </si>
  <si>
    <t>0206010044</t>
  </si>
  <si>
    <t>0206010052</t>
  </si>
  <si>
    <t>0206010060</t>
  </si>
  <si>
    <t>0206010079</t>
  </si>
  <si>
    <t>0206020015</t>
  </si>
  <si>
    <t>0206020023</t>
  </si>
  <si>
    <t>0206020031</t>
  </si>
  <si>
    <t>0206030010</t>
  </si>
  <si>
    <t>0206030029</t>
  </si>
  <si>
    <t>0206030037</t>
  </si>
  <si>
    <t>0207 Diagnóstico por ressonância magnética</t>
  </si>
  <si>
    <t>0207010013</t>
  </si>
  <si>
    <t>0207010021</t>
  </si>
  <si>
    <t>0207010030</t>
  </si>
  <si>
    <t>0207010048</t>
  </si>
  <si>
    <t>0207010056</t>
  </si>
  <si>
    <t>0207010064</t>
  </si>
  <si>
    <t>0207010072</t>
  </si>
  <si>
    <t>0207020019</t>
  </si>
  <si>
    <t>0207020027</t>
  </si>
  <si>
    <t>0207020035</t>
  </si>
  <si>
    <t>0207030014</t>
  </si>
  <si>
    <t>0207030022</t>
  </si>
  <si>
    <t>0207030030</t>
  </si>
  <si>
    <t>0207030049</t>
  </si>
  <si>
    <t>0208 Diagnóstico por medicina nuclear in vivo</t>
  </si>
  <si>
    <t>0208010017</t>
  </si>
  <si>
    <t>0208010025</t>
  </si>
  <si>
    <t>0208010033</t>
  </si>
  <si>
    <t>0208010084</t>
  </si>
  <si>
    <t>0208010092</t>
  </si>
  <si>
    <t>0208020012</t>
  </si>
  <si>
    <t>0208020020</t>
  </si>
  <si>
    <t>0208020039</t>
  </si>
  <si>
    <t>0208020055</t>
  </si>
  <si>
    <t>0208020063</t>
  </si>
  <si>
    <t>0208020071</t>
  </si>
  <si>
    <t>0208020080</t>
  </si>
  <si>
    <t>0208020098</t>
  </si>
  <si>
    <t>0208020101</t>
  </si>
  <si>
    <t>0208020110</t>
  </si>
  <si>
    <t>0208030018</t>
  </si>
  <si>
    <t>0208030026</t>
  </si>
  <si>
    <t>0208030042</t>
  </si>
  <si>
    <t>0208040021</t>
  </si>
  <si>
    <t>0208040030</t>
  </si>
  <si>
    <t>0208040056</t>
  </si>
  <si>
    <t>0208040099</t>
  </si>
  <si>
    <t>0208040102</t>
  </si>
  <si>
    <t>0208050019</t>
  </si>
  <si>
    <t>0208050035</t>
  </si>
  <si>
    <t>0208060014</t>
  </si>
  <si>
    <t>0208060022</t>
  </si>
  <si>
    <t>0208060030</t>
  </si>
  <si>
    <t>0208070028</t>
  </si>
  <si>
    <t>0208070036</t>
  </si>
  <si>
    <t>0208070044</t>
  </si>
  <si>
    <t>0208080040</t>
  </si>
  <si>
    <t>0208090010</t>
  </si>
  <si>
    <t>0208090029</t>
  </si>
  <si>
    <t>0210 Diagnóstico por radiologia intervencionista</t>
  </si>
  <si>
    <t>0210010029</t>
  </si>
  <si>
    <t>0210010061</t>
  </si>
  <si>
    <t>0210010070</t>
  </si>
  <si>
    <t>0210010100</t>
  </si>
  <si>
    <t>0210010134</t>
  </si>
  <si>
    <t>0210010142</t>
  </si>
  <si>
    <t>0210010150</t>
  </si>
  <si>
    <t>0211020010</t>
  </si>
  <si>
    <t xml:space="preserve">CATETERISMO CARDIACO                                                                                                                                                                                                                                      </t>
  </si>
  <si>
    <t>0211020028</t>
  </si>
  <si>
    <t xml:space="preserve">CATETERISMO CARDIACO EM PEDIATRIA                                                                                                                                                                                                                         </t>
  </si>
  <si>
    <t>0303120061</t>
  </si>
  <si>
    <t xml:space="preserve">TRATAMENTO DE HIPERTIREOIDISMO (PLUMMER - ATE 30 MCI)                                                                                                                                                                                                     </t>
  </si>
  <si>
    <t>0303120070</t>
  </si>
  <si>
    <t xml:space="preserve">TRATAMENTO DE HIPERTIREOIDISMO GRAVES                                                                                                                                                                                                                     </t>
  </si>
  <si>
    <t>0304 Tratamento em oncologia</t>
  </si>
  <si>
    <t>0304020010</t>
  </si>
  <si>
    <t>0304020028</t>
  </si>
  <si>
    <t>0304020036</t>
  </si>
  <si>
    <t>0304020044</t>
  </si>
  <si>
    <t>0304020052</t>
  </si>
  <si>
    <t>0304020060</t>
  </si>
  <si>
    <t>0304020079</t>
  </si>
  <si>
    <t>0304020087</t>
  </si>
  <si>
    <t>0304020095</t>
  </si>
  <si>
    <t>0304020109</t>
  </si>
  <si>
    <t>0304020117</t>
  </si>
  <si>
    <t>0304020133</t>
  </si>
  <si>
    <t>0304020141</t>
  </si>
  <si>
    <t>0304020150</t>
  </si>
  <si>
    <t>0304020168</t>
  </si>
  <si>
    <t>0304020176</t>
  </si>
  <si>
    <t>0304020184</t>
  </si>
  <si>
    <t>0304020192</t>
  </si>
  <si>
    <t>0304020206</t>
  </si>
  <si>
    <t>0304020214</t>
  </si>
  <si>
    <t>0304020222</t>
  </si>
  <si>
    <t>0304020230</t>
  </si>
  <si>
    <t>0304020249</t>
  </si>
  <si>
    <t>0304020257</t>
  </si>
  <si>
    <t>0304020265</t>
  </si>
  <si>
    <t>0304020273</t>
  </si>
  <si>
    <t>0304020281</t>
  </si>
  <si>
    <t>0304020290</t>
  </si>
  <si>
    <t>0304020303</t>
  </si>
  <si>
    <t>0304020311</t>
  </si>
  <si>
    <t>0304020320</t>
  </si>
  <si>
    <t>0304020338</t>
  </si>
  <si>
    <t>0304020346</t>
  </si>
  <si>
    <t>0304020362</t>
  </si>
  <si>
    <t>0304020370</t>
  </si>
  <si>
    <t>0304020400</t>
  </si>
  <si>
    <t>0304030015</t>
  </si>
  <si>
    <t>0304030031</t>
  </si>
  <si>
    <t>0304030040</t>
  </si>
  <si>
    <t>0304030058</t>
  </si>
  <si>
    <t>0304030066</t>
  </si>
  <si>
    <t>0304030074</t>
  </si>
  <si>
    <t>0304030082</t>
  </si>
  <si>
    <t>0304030090</t>
  </si>
  <si>
    <t>0304030112</t>
  </si>
  <si>
    <t>0304030120</t>
  </si>
  <si>
    <t>0304030139</t>
  </si>
  <si>
    <t>0304030147</t>
  </si>
  <si>
    <t>0304030155</t>
  </si>
  <si>
    <t>0304030163</t>
  </si>
  <si>
    <t>0304030171</t>
  </si>
  <si>
    <t>0304030180</t>
  </si>
  <si>
    <t>0304030198</t>
  </si>
  <si>
    <t>0304030210</t>
  </si>
  <si>
    <t>0304030228</t>
  </si>
  <si>
    <t>0304040010</t>
  </si>
  <si>
    <t>0304040029</t>
  </si>
  <si>
    <t>0304040045</t>
  </si>
  <si>
    <t>0304040053</t>
  </si>
  <si>
    <t>0304040061</t>
  </si>
  <si>
    <t>0304040070</t>
  </si>
  <si>
    <t>0304040088</t>
  </si>
  <si>
    <t>0304040096</t>
  </si>
  <si>
    <t>0304040100</t>
  </si>
  <si>
    <t>0304040118</t>
  </si>
  <si>
    <t>0304040126</t>
  </si>
  <si>
    <t>0304040134</t>
  </si>
  <si>
    <t>0304040142</t>
  </si>
  <si>
    <t>0304040150</t>
  </si>
  <si>
    <t>0304040169</t>
  </si>
  <si>
    <t>0304040177</t>
  </si>
  <si>
    <t>0304050016</t>
  </si>
  <si>
    <t>0304050024</t>
  </si>
  <si>
    <t>0304050032</t>
  </si>
  <si>
    <t>0304050040</t>
  </si>
  <si>
    <t>0304050067</t>
  </si>
  <si>
    <t>0304050075</t>
  </si>
  <si>
    <t>0304050113</t>
  </si>
  <si>
    <t>0304050121</t>
  </si>
  <si>
    <t>0304050130</t>
  </si>
  <si>
    <t>0304050172</t>
  </si>
  <si>
    <t>0304050202</t>
  </si>
  <si>
    <t>0304050210</t>
  </si>
  <si>
    <t>0304050229</t>
  </si>
  <si>
    <t>0304050253</t>
  </si>
  <si>
    <t>0304060011</t>
  </si>
  <si>
    <t>0304060038</t>
  </si>
  <si>
    <t>0304060070</t>
  </si>
  <si>
    <t>0304060089</t>
  </si>
  <si>
    <t>0304060119</t>
  </si>
  <si>
    <t>0304060127</t>
  </si>
  <si>
    <t>0304060135</t>
  </si>
  <si>
    <t>0304060151</t>
  </si>
  <si>
    <t>0304060160</t>
  </si>
  <si>
    <t>0304060178</t>
  </si>
  <si>
    <t>0304060186</t>
  </si>
  <si>
    <t>0304060208</t>
  </si>
  <si>
    <t>0304060216</t>
  </si>
  <si>
    <t>0304060224</t>
  </si>
  <si>
    <t>0304070017</t>
  </si>
  <si>
    <t>0304070025</t>
  </si>
  <si>
    <t>0304070033</t>
  </si>
  <si>
    <t>0304070041</t>
  </si>
  <si>
    <t>0304080012</t>
  </si>
  <si>
    <t>0304080055</t>
  </si>
  <si>
    <t>0304080071</t>
  </si>
  <si>
    <t>0306010020</t>
  </si>
  <si>
    <t xml:space="preserve">COLETA DE SANGUE P/ TRANSFUSAO (C/ PROCESSADORA AUTOMATICA)                                                                                                                                                                                               </t>
  </si>
  <si>
    <t>0306020092</t>
  </si>
  <si>
    <t xml:space="preserve">TRANSFUSAO DE PLAQUETAS POR AFERESE                                                                                                                                                                                                                       </t>
  </si>
  <si>
    <t>0306020106</t>
  </si>
  <si>
    <t xml:space="preserve">TRANSFUSAO DE PLASMA FRESCO                                                                                                                                                                                                                               </t>
  </si>
  <si>
    <t>0306020130</t>
  </si>
  <si>
    <t xml:space="preserve">TRANSFUSAO DE SUBSTITUICAO / TROCA (EXSANGUINEOTRANSFUSÃO)                                                                                                                                                                                                </t>
  </si>
  <si>
    <t>0306020157</t>
  </si>
  <si>
    <t xml:space="preserve">TRANSFUSAO FETAL INTRA-UTERINA                                                                                                                                                                                                                            </t>
  </si>
  <si>
    <t>TOTAL DA ALTA COMPLEXIDADE AMBULATORIAL</t>
  </si>
  <si>
    <t>Procedimentos Estratégicos - FAEC</t>
  </si>
  <si>
    <t>0101040032</t>
  </si>
  <si>
    <t>0101040040</t>
  </si>
  <si>
    <t>0202080099</t>
  </si>
  <si>
    <t>0204030188</t>
  </si>
  <si>
    <t>0304020389</t>
  </si>
  <si>
    <t>0304020397</t>
  </si>
  <si>
    <t>0305 Tratamento em nefrologia</t>
  </si>
  <si>
    <t>0305010018</t>
  </si>
  <si>
    <t>0305010026</t>
  </si>
  <si>
    <t>0305010093</t>
  </si>
  <si>
    <t>0305010107</t>
  </si>
  <si>
    <t>0305010115</t>
  </si>
  <si>
    <t>0305010123</t>
  </si>
  <si>
    <t>0305010166</t>
  </si>
  <si>
    <t>0305010182</t>
  </si>
  <si>
    <t>0418010013</t>
  </si>
  <si>
    <t>0418010021</t>
  </si>
  <si>
    <t>0418010030</t>
  </si>
  <si>
    <t>0418010048</t>
  </si>
  <si>
    <t>0418010064</t>
  </si>
  <si>
    <t>0418010080</t>
  </si>
  <si>
    <t>0506 Acompanhamento e intercorrências no pré e pós-transplante</t>
  </si>
  <si>
    <t>0702 Órteses, próteses e materiais especiais relacionados ao ato cirúrgico</t>
  </si>
  <si>
    <t>0702100013</t>
  </si>
  <si>
    <t>0702100064</t>
  </si>
  <si>
    <t>0702100021</t>
  </si>
  <si>
    <t>0702100048</t>
  </si>
  <si>
    <t>0702100099</t>
  </si>
  <si>
    <t>0702100102</t>
  </si>
  <si>
    <t>TOTAL FAEC AMBULATORIAL</t>
  </si>
  <si>
    <t>TOTAL AMBULATORIAL</t>
  </si>
  <si>
    <t>PROCEDIMENTOS HOSPITALARES</t>
  </si>
  <si>
    <t>0201010038</t>
  </si>
  <si>
    <t>0201010089</t>
  </si>
  <si>
    <t>0201010097</t>
  </si>
  <si>
    <t>0201010119</t>
  </si>
  <si>
    <t>0201010186</t>
  </si>
  <si>
    <t>0201010208</t>
  </si>
  <si>
    <t>0201010216</t>
  </si>
  <si>
    <t>0201010232</t>
  </si>
  <si>
    <t>0201010267</t>
  </si>
  <si>
    <t>0201010275</t>
  </si>
  <si>
    <t>0201010291</t>
  </si>
  <si>
    <t>0201010305</t>
  </si>
  <si>
    <t>0201010313</t>
  </si>
  <si>
    <t>0201010321</t>
  </si>
  <si>
    <t>0201010330</t>
  </si>
  <si>
    <t>0201010364</t>
  </si>
  <si>
    <t>0201010402</t>
  </si>
  <si>
    <t>0201010453</t>
  </si>
  <si>
    <t>0201010550</t>
  </si>
  <si>
    <t>0209040033</t>
  </si>
  <si>
    <t xml:space="preserve">TRAQUEOSCOPIA                                                                                                                                                                                                                                             </t>
  </si>
  <si>
    <t>0303010010</t>
  </si>
  <si>
    <t>0303010029</t>
  </si>
  <si>
    <t>0303010037</t>
  </si>
  <si>
    <t>0303010045</t>
  </si>
  <si>
    <t>0303010061</t>
  </si>
  <si>
    <t>0303010070</t>
  </si>
  <si>
    <t>0303010088</t>
  </si>
  <si>
    <t>0303010100</t>
  </si>
  <si>
    <t>0303010118</t>
  </si>
  <si>
    <t>0303010126</t>
  </si>
  <si>
    <t>0303010142</t>
  </si>
  <si>
    <t>0303010169</t>
  </si>
  <si>
    <t>0303010185</t>
  </si>
  <si>
    <t>0303010215</t>
  </si>
  <si>
    <t>0303020032</t>
  </si>
  <si>
    <t>0303020040</t>
  </si>
  <si>
    <t>0303020059</t>
  </si>
  <si>
    <t>0303020067</t>
  </si>
  <si>
    <t>0303020083</t>
  </si>
  <si>
    <t>0303030020</t>
  </si>
  <si>
    <t>0303030038</t>
  </si>
  <si>
    <t>0303030046</t>
  </si>
  <si>
    <t>0303030054</t>
  </si>
  <si>
    <t>0303030062</t>
  </si>
  <si>
    <t>0303040017</t>
  </si>
  <si>
    <t>0303040033</t>
  </si>
  <si>
    <t>0303040041</t>
  </si>
  <si>
    <t>0303040050</t>
  </si>
  <si>
    <t>0303040076</t>
  </si>
  <si>
    <t>0303040084</t>
  </si>
  <si>
    <t>0303040092</t>
  </si>
  <si>
    <t>0303040130</t>
  </si>
  <si>
    <t>0303040149</t>
  </si>
  <si>
    <t>0303040157</t>
  </si>
  <si>
    <t>0303040165</t>
  </si>
  <si>
    <t>0303040173</t>
  </si>
  <si>
    <t>0303040181</t>
  </si>
  <si>
    <t>0303040190</t>
  </si>
  <si>
    <t>0303040203</t>
  </si>
  <si>
    <t>0303040211</t>
  </si>
  <si>
    <t>0303040220</t>
  </si>
  <si>
    <t>0303040238</t>
  </si>
  <si>
    <t>0303040246</t>
  </si>
  <si>
    <t>0303040254</t>
  </si>
  <si>
    <t>0303040262</t>
  </si>
  <si>
    <t>0303040270</t>
  </si>
  <si>
    <t>0303040289</t>
  </si>
  <si>
    <t>0303040297</t>
  </si>
  <si>
    <t>0303050144</t>
  </si>
  <si>
    <t>0303060018</t>
  </si>
  <si>
    <t>0303060026</t>
  </si>
  <si>
    <t>0303060034</t>
  </si>
  <si>
    <t>0303060042</t>
  </si>
  <si>
    <t>0303060069</t>
  </si>
  <si>
    <t>0303060077</t>
  </si>
  <si>
    <t>0303060085</t>
  </si>
  <si>
    <t>0303060093</t>
  </si>
  <si>
    <t>0303060107</t>
  </si>
  <si>
    <t>0303060115</t>
  </si>
  <si>
    <t>0303060123</t>
  </si>
  <si>
    <t>0303060131</t>
  </si>
  <si>
    <t>0303060140</t>
  </si>
  <si>
    <t>0303060158</t>
  </si>
  <si>
    <t>0303060166</t>
  </si>
  <si>
    <t>0303060174</t>
  </si>
  <si>
    <t>0303060182</t>
  </si>
  <si>
    <t>0303060190</t>
  </si>
  <si>
    <t>0303060204</t>
  </si>
  <si>
    <t>0303060212</t>
  </si>
  <si>
    <t>0303060220</t>
  </si>
  <si>
    <t>0303060239</t>
  </si>
  <si>
    <t>0303060247</t>
  </si>
  <si>
    <t>0303060255</t>
  </si>
  <si>
    <t>0303060263</t>
  </si>
  <si>
    <t>0303060280</t>
  </si>
  <si>
    <t>0303060298</t>
  </si>
  <si>
    <t>0303060301</t>
  </si>
  <si>
    <t>0303070064</t>
  </si>
  <si>
    <t>0303070072</t>
  </si>
  <si>
    <t>0303070080</t>
  </si>
  <si>
    <t>0303070099</t>
  </si>
  <si>
    <t>0303070102</t>
  </si>
  <si>
    <t>0303070110</t>
  </si>
  <si>
    <t>0303070129</t>
  </si>
  <si>
    <t>0303080043</t>
  </si>
  <si>
    <t>0303080051</t>
  </si>
  <si>
    <t>0303080060</t>
  </si>
  <si>
    <t>0303080078</t>
  </si>
  <si>
    <t>0303080086</t>
  </si>
  <si>
    <t>0303080094</t>
  </si>
  <si>
    <t>0303090138</t>
  </si>
  <si>
    <t>0303090197</t>
  </si>
  <si>
    <t>0303090235</t>
  </si>
  <si>
    <t>0303090316</t>
  </si>
  <si>
    <t>0303100010</t>
  </si>
  <si>
    <t>0303100036</t>
  </si>
  <si>
    <t>0303100044</t>
  </si>
  <si>
    <t>0303100052</t>
  </si>
  <si>
    <t>0303110015</t>
  </si>
  <si>
    <t>0303110023</t>
  </si>
  <si>
    <t>0303110031</t>
  </si>
  <si>
    <t>0303110040</t>
  </si>
  <si>
    <t>0303110058</t>
  </si>
  <si>
    <t>0303110066</t>
  </si>
  <si>
    <t>0303110074</t>
  </si>
  <si>
    <t>0303110090</t>
  </si>
  <si>
    <t>0303110104</t>
  </si>
  <si>
    <t>0303110112</t>
  </si>
  <si>
    <t>0303130059</t>
  </si>
  <si>
    <t>0303130067</t>
  </si>
  <si>
    <t>0303140020</t>
  </si>
  <si>
    <t>0303140038</t>
  </si>
  <si>
    <t>0303140046</t>
  </si>
  <si>
    <t>0303140054</t>
  </si>
  <si>
    <t>0303140062</t>
  </si>
  <si>
    <t>0303140070</t>
  </si>
  <si>
    <t>0303140089</t>
  </si>
  <si>
    <t>0303140097</t>
  </si>
  <si>
    <t>0303140100</t>
  </si>
  <si>
    <t>0303140119</t>
  </si>
  <si>
    <t>0303140127</t>
  </si>
  <si>
    <t>0303140135</t>
  </si>
  <si>
    <t>0303140143</t>
  </si>
  <si>
    <t>0303140151</t>
  </si>
  <si>
    <t>0303150017</t>
  </si>
  <si>
    <t>0303150025</t>
  </si>
  <si>
    <t>0303150033</t>
  </si>
  <si>
    <t>0303150041</t>
  </si>
  <si>
    <t>0303150050</t>
  </si>
  <si>
    <t>0303150068</t>
  </si>
  <si>
    <t>0303160012</t>
  </si>
  <si>
    <t>0303160020</t>
  </si>
  <si>
    <t>0303160039</t>
  </si>
  <si>
    <t>0303160047</t>
  </si>
  <si>
    <t>0303160055</t>
  </si>
  <si>
    <t>0303160063</t>
  </si>
  <si>
    <t>0303160071</t>
  </si>
  <si>
    <t>0304100013</t>
  </si>
  <si>
    <t xml:space="preserve">TRATAMENTO DE INTERCORRÊNCIAS CLÍNICAS DE PACIENTE ONCOLÓGICO                                                                                                                                                                                             </t>
  </si>
  <si>
    <t>0304100021</t>
  </si>
  <si>
    <t xml:space="preserve">TRATAMENTO CLÍNICO DE PACIENTE ONCOLÓGICO                                                                                                                                                                                                                 </t>
  </si>
  <si>
    <t>0305010174</t>
  </si>
  <si>
    <t xml:space="preserve">TRATAMENTO DE INTERCORRENCIA EM PACIENTE RENAL CRONICO SOB TRATAMENTO DIALITICO ( POR DIA)                                                                                                                                                                </t>
  </si>
  <si>
    <t>0305020013</t>
  </si>
  <si>
    <t xml:space="preserve">TRATAMENTO DA PIELONEFRITE                                                                                                                                                                                                                                </t>
  </si>
  <si>
    <t>0305020021</t>
  </si>
  <si>
    <t xml:space="preserve">TRATAMENTO DE CALCULOSE RENAL                                                                                                                                                                                                                             </t>
  </si>
  <si>
    <t>0305020030</t>
  </si>
  <si>
    <t xml:space="preserve">TRATAMENTO DE HIPERTENSAO NEFROGENA E RENOVASCULAR                                                                                                                                                                                                        </t>
  </si>
  <si>
    <t>0305020048</t>
  </si>
  <si>
    <t xml:space="preserve">TRATAMENTO DE INSUFICIENCIA RENAL AGUDA                                                                                                                                                                                                                   </t>
  </si>
  <si>
    <t>0305020056</t>
  </si>
  <si>
    <t xml:space="preserve">TRATAMENTO DE INSUFICIENCIA RENAL CRONICA                                                                                                                                                                                                                 </t>
  </si>
  <si>
    <t>0307030032</t>
  </si>
  <si>
    <t>0308 Tratamento de lesões, envenenamentos e outros, decorrentes de causas externas</t>
  </si>
  <si>
    <t>0308010019</t>
  </si>
  <si>
    <t xml:space="preserve">TRATAMENTO  DE TRAUMATISMOS DE LOCALIZACAO ESPECIFICADA / NAO ESPECIFICADA                                                                                                                                                                                </t>
  </si>
  <si>
    <t>0308010035</t>
  </si>
  <si>
    <t xml:space="preserve">TRATAMENTO DE TRAUMATISMOS C/ LESAO DE ORGAO INTRA-TORACICO E INTRA-ABDOMINAL                                                                                                                                                                             </t>
  </si>
  <si>
    <t>0308010043</t>
  </si>
  <si>
    <t xml:space="preserve">TRATAMENTO DE TRAUMATISMOS ENVOLVENDO MULTIPLAS REGIOES DO CORPO                                                                                                                                                                                          </t>
  </si>
  <si>
    <t>0308020030</t>
  </si>
  <si>
    <t xml:space="preserve">TRATAMENTO DE INTOXICACAO OU ENVENENAMENTO POR EXPOSICAO A MEDICAMENTO E SUBSTANCIAS DE USO NAO MEDICINAL                                                                                                                                                 </t>
  </si>
  <si>
    <t>0308030028</t>
  </si>
  <si>
    <t xml:space="preserve">TRATAMENTO DE EFEITOS DE OUTRAS CAUSAS EXTERNAS                                                                                                                                                                                                           </t>
  </si>
  <si>
    <t>0308040015</t>
  </si>
  <si>
    <t xml:space="preserve">TRATAMENTO DE COMPLICACOES DE PROCEDIMENTOS CIRURGICOS OU CLINICOS                                                                                                                                                                                        </t>
  </si>
  <si>
    <t>0308040023</t>
  </si>
  <si>
    <t xml:space="preserve">TRATAMENTO DE EVENTOS ADVERSOS POS-VACINAIS                                                                                                                                                                                                               </t>
  </si>
  <si>
    <t>0310 Parto e nascimento</t>
  </si>
  <si>
    <t>0310010039</t>
  </si>
  <si>
    <t xml:space="preserve">PARTO NORMAL                                                                                                                                                                                                                                              </t>
  </si>
  <si>
    <t>0310010047</t>
  </si>
  <si>
    <t xml:space="preserve">PARTO NORMAL EM GESTACAO DE ALTO RISCO                                                                                                                                                                                                                    </t>
  </si>
  <si>
    <t>0401010015</t>
  </si>
  <si>
    <t>0401010112</t>
  </si>
  <si>
    <t>0401010139</t>
  </si>
  <si>
    <t>0401020010</t>
  </si>
  <si>
    <t>0401020029</t>
  </si>
  <si>
    <t>0401020037</t>
  </si>
  <si>
    <t>0401020045</t>
  </si>
  <si>
    <t>0401020053</t>
  </si>
  <si>
    <t>0401020061</t>
  </si>
  <si>
    <t>0401020070</t>
  </si>
  <si>
    <t>0401020088</t>
  </si>
  <si>
    <t>0401020096</t>
  </si>
  <si>
    <t>0401020100</t>
  </si>
  <si>
    <t>0401020142</t>
  </si>
  <si>
    <t>0401020150</t>
  </si>
  <si>
    <t>0401020169</t>
  </si>
  <si>
    <t>0402 Cirurgia de glândulas endócrinas</t>
  </si>
  <si>
    <t>0402010027</t>
  </si>
  <si>
    <t xml:space="preserve">PARATIREOIDECTOMIA                                                                                                                                                                                                                                        </t>
  </si>
  <si>
    <t>0402010035</t>
  </si>
  <si>
    <t xml:space="preserve">TIREOIDECTOMIA PARCIAL                                                                                                                                                                                                                                    </t>
  </si>
  <si>
    <t>0402010043</t>
  </si>
  <si>
    <t xml:space="preserve">TIREOIDECTOMIA TOTAL                                                                                                                                                                                                                                      </t>
  </si>
  <si>
    <t>0402010051</t>
  </si>
  <si>
    <t xml:space="preserve">TIREOIDECTOMIA TOTAL C/ ESVAZIAMENTO GANGLIONAR                                                                                                                                                                                                           </t>
  </si>
  <si>
    <t>0402020014</t>
  </si>
  <si>
    <t xml:space="preserve">SUPRARRENALECTOMIA BILATERAL                                                                                                                                                                                                                              </t>
  </si>
  <si>
    <t>0402020022</t>
  </si>
  <si>
    <t xml:space="preserve">SUPRARRENALECTOMIA UNILATERAL                                                                                                                                                                                                                             </t>
  </si>
  <si>
    <t>0403 Cirurgia do sistema nervoso central e periférico</t>
  </si>
  <si>
    <t>0403010012</t>
  </si>
  <si>
    <t>0403010020</t>
  </si>
  <si>
    <t>0403010039</t>
  </si>
  <si>
    <t>0403010063</t>
  </si>
  <si>
    <t>0403010080</t>
  </si>
  <si>
    <t>0403010098</t>
  </si>
  <si>
    <t>0403010101</t>
  </si>
  <si>
    <t>0403010152</t>
  </si>
  <si>
    <t>0403010160</t>
  </si>
  <si>
    <t>0403010179</t>
  </si>
  <si>
    <t>0403010187</t>
  </si>
  <si>
    <t>0403010195</t>
  </si>
  <si>
    <t>0403010209</t>
  </si>
  <si>
    <t>0403010268</t>
  </si>
  <si>
    <t>0403010276</t>
  </si>
  <si>
    <t>0403010284</t>
  </si>
  <si>
    <t>0403010306</t>
  </si>
  <si>
    <t>0403010322</t>
  </si>
  <si>
    <t>0403010314</t>
  </si>
  <si>
    <t>0403010349</t>
  </si>
  <si>
    <t>0403010365</t>
  </si>
  <si>
    <t>0403020077</t>
  </si>
  <si>
    <t>0403020085</t>
  </si>
  <si>
    <t>0403020123</t>
  </si>
  <si>
    <t>0403050138</t>
  </si>
  <si>
    <t>0404 Cirurgia das vias aéreas superiores, da face, da cabeça e do pescoço</t>
  </si>
  <si>
    <t>0404010016</t>
  </si>
  <si>
    <t>0404010024</t>
  </si>
  <si>
    <t>0404010032</t>
  </si>
  <si>
    <t>0404010083</t>
  </si>
  <si>
    <t>0404010105</t>
  </si>
  <si>
    <t>0404010113</t>
  </si>
  <si>
    <t>0404010121</t>
  </si>
  <si>
    <t>0404010130</t>
  </si>
  <si>
    <t>0404010164</t>
  </si>
  <si>
    <t>0404010210</t>
  </si>
  <si>
    <t>0404010229</t>
  </si>
  <si>
    <t>0404010237</t>
  </si>
  <si>
    <t>0404010318</t>
  </si>
  <si>
    <t>0404010326</t>
  </si>
  <si>
    <t>0404010334</t>
  </si>
  <si>
    <t>0404010342</t>
  </si>
  <si>
    <t>0404010350</t>
  </si>
  <si>
    <t>0404010377</t>
  </si>
  <si>
    <t>0404010415</t>
  </si>
  <si>
    <t>0404010466</t>
  </si>
  <si>
    <t>0404010474</t>
  </si>
  <si>
    <t>0404010482</t>
  </si>
  <si>
    <t>0404010512</t>
  </si>
  <si>
    <t>0404020038</t>
  </si>
  <si>
    <t>0404020070</t>
  </si>
  <si>
    <t>0404020089</t>
  </si>
  <si>
    <t>0404020097</t>
  </si>
  <si>
    <t>0404020100</t>
  </si>
  <si>
    <t>0404020119</t>
  </si>
  <si>
    <t>0404020135</t>
  </si>
  <si>
    <t>0404020143</t>
  </si>
  <si>
    <t>0404020208</t>
  </si>
  <si>
    <t>0404020232</t>
  </si>
  <si>
    <t>0404020275</t>
  </si>
  <si>
    <t>0404020313</t>
  </si>
  <si>
    <t>0404020321</t>
  </si>
  <si>
    <t>0404020356</t>
  </si>
  <si>
    <t>0404020380</t>
  </si>
  <si>
    <t>0404020470</t>
  </si>
  <si>
    <t>0404020496</t>
  </si>
  <si>
    <t>0404020500</t>
  </si>
  <si>
    <t>0404020518</t>
  </si>
  <si>
    <t>0404020526</t>
  </si>
  <si>
    <t>0404020534</t>
  </si>
  <si>
    <t>0404020542</t>
  </si>
  <si>
    <t>0404020550</t>
  </si>
  <si>
    <t>0404020569</t>
  </si>
  <si>
    <t>0404020585</t>
  </si>
  <si>
    <t>0404020593</t>
  </si>
  <si>
    <t>0404020607</t>
  </si>
  <si>
    <t>0404020658</t>
  </si>
  <si>
    <t>0404020666</t>
  </si>
  <si>
    <t>0404020674</t>
  </si>
  <si>
    <t>0404020704</t>
  </si>
  <si>
    <t>0404030068</t>
  </si>
  <si>
    <t>0404030076</t>
  </si>
  <si>
    <t>0404030084</t>
  </si>
  <si>
    <t>0404030319</t>
  </si>
  <si>
    <t>0405 Cirurgia do aparelho da visão</t>
  </si>
  <si>
    <t>0405010010</t>
  </si>
  <si>
    <t>0405010036</t>
  </si>
  <si>
    <t>0405010052</t>
  </si>
  <si>
    <t>0405010079</t>
  </si>
  <si>
    <t>0405010125</t>
  </si>
  <si>
    <t>0405010184</t>
  </si>
  <si>
    <t>0405010192</t>
  </si>
  <si>
    <t>0405010141</t>
  </si>
  <si>
    <t>0405010150</t>
  </si>
  <si>
    <t>0405010168</t>
  </si>
  <si>
    <t>0405020015</t>
  </si>
  <si>
    <t>0405020023</t>
  </si>
  <si>
    <t>0405030029</t>
  </si>
  <si>
    <t>0405030045</t>
  </si>
  <si>
    <t>0405030053</t>
  </si>
  <si>
    <t>0405030134</t>
  </si>
  <si>
    <t>0405030193</t>
  </si>
  <si>
    <t>0405040067</t>
  </si>
  <si>
    <t>0405040075</t>
  </si>
  <si>
    <t>0405040105</t>
  </si>
  <si>
    <t>0405040199</t>
  </si>
  <si>
    <t>0405040202</t>
  </si>
  <si>
    <t>0405040210</t>
  </si>
  <si>
    <t>0405050011</t>
  </si>
  <si>
    <t>0405050020</t>
  </si>
  <si>
    <t>0405050062</t>
  </si>
  <si>
    <t>0405050089</t>
  </si>
  <si>
    <t>0405050097</t>
  </si>
  <si>
    <t>0405050119</t>
  </si>
  <si>
    <t>0405050127</t>
  </si>
  <si>
    <t>0405050135</t>
  </si>
  <si>
    <t>0405050151</t>
  </si>
  <si>
    <t>0405050178</t>
  </si>
  <si>
    <t>0405050194</t>
  </si>
  <si>
    <t>0405050208</t>
  </si>
  <si>
    <t>0405050216</t>
  </si>
  <si>
    <t>0405050224</t>
  </si>
  <si>
    <t>0405050240</t>
  </si>
  <si>
    <t>0405050259</t>
  </si>
  <si>
    <t>0405050267</t>
  </si>
  <si>
    <t>0405050283</t>
  </si>
  <si>
    <t>0405050291</t>
  </si>
  <si>
    <t>0405050305</t>
  </si>
  <si>
    <t>0405050321</t>
  </si>
  <si>
    <t>0405050356</t>
  </si>
  <si>
    <t>0405050364</t>
  </si>
  <si>
    <t>0405050399</t>
  </si>
  <si>
    <t>0406 Cirurgia do aparelho circulatório</t>
  </si>
  <si>
    <t>0406010102</t>
  </si>
  <si>
    <t>0406010110</t>
  </si>
  <si>
    <t>0406010412</t>
  </si>
  <si>
    <t>0406010510</t>
  </si>
  <si>
    <t>0406010684</t>
  </si>
  <si>
    <t>0406010773</t>
  </si>
  <si>
    <t>0406010960</t>
  </si>
  <si>
    <t>0406010978</t>
  </si>
  <si>
    <t>0406011257</t>
  </si>
  <si>
    <t>0406020094</t>
  </si>
  <si>
    <t>0406020108</t>
  </si>
  <si>
    <t>0406020116</t>
  </si>
  <si>
    <t>0406020124</t>
  </si>
  <si>
    <t>0406020132</t>
  </si>
  <si>
    <t>0406020140</t>
  </si>
  <si>
    <t>0406020159</t>
  </si>
  <si>
    <t>0406020167</t>
  </si>
  <si>
    <t>0406020221</t>
  </si>
  <si>
    <t>0406020230</t>
  </si>
  <si>
    <t>0406020248</t>
  </si>
  <si>
    <t>0406020264</t>
  </si>
  <si>
    <t>0406020272</t>
  </si>
  <si>
    <t>0406020280</t>
  </si>
  <si>
    <t>0406020493</t>
  </si>
  <si>
    <t>0406020507</t>
  </si>
  <si>
    <t>0406020515</t>
  </si>
  <si>
    <t>0406020523</t>
  </si>
  <si>
    <t>0406020531</t>
  </si>
  <si>
    <t>0406020540</t>
  </si>
  <si>
    <t>0406020566</t>
  </si>
  <si>
    <t>0406020574</t>
  </si>
  <si>
    <t>0406020590</t>
  </si>
  <si>
    <t>0406020620</t>
  </si>
  <si>
    <t>0407 Cirurgia do aparelho digestivo, orgãos anexos e parede abdominal</t>
  </si>
  <si>
    <t>0407010033</t>
  </si>
  <si>
    <t>0407010041</t>
  </si>
  <si>
    <t>0407010050</t>
  </si>
  <si>
    <t>0407010068</t>
  </si>
  <si>
    <t>0407010076</t>
  </si>
  <si>
    <t>0407010084</t>
  </si>
  <si>
    <t>0407010092</t>
  </si>
  <si>
    <t>0407010106</t>
  </si>
  <si>
    <t>0407010114</t>
  </si>
  <si>
    <t>0407010130</t>
  </si>
  <si>
    <t>0407010149</t>
  </si>
  <si>
    <t>0407010157</t>
  </si>
  <si>
    <t>0407010165</t>
  </si>
  <si>
    <t>0407010190</t>
  </si>
  <si>
    <t>0407010211</t>
  </si>
  <si>
    <t>0407010238</t>
  </si>
  <si>
    <t>0407010270</t>
  </si>
  <si>
    <t>0407010289</t>
  </si>
  <si>
    <t>0407010297</t>
  </si>
  <si>
    <t>0407010300</t>
  </si>
  <si>
    <t>0407010319</t>
  </si>
  <si>
    <t>0407010327</t>
  </si>
  <si>
    <t>0407010335</t>
  </si>
  <si>
    <t>0407020012</t>
  </si>
  <si>
    <t>0407020020</t>
  </si>
  <si>
    <t>0407020039</t>
  </si>
  <si>
    <t>0407020063</t>
  </si>
  <si>
    <t>0407020071</t>
  </si>
  <si>
    <t>0407020101</t>
  </si>
  <si>
    <t>0407020136</t>
  </si>
  <si>
    <t>0407020144</t>
  </si>
  <si>
    <t>0407020152</t>
  </si>
  <si>
    <t>0407020179</t>
  </si>
  <si>
    <t>0407020187</t>
  </si>
  <si>
    <t>0407020195</t>
  </si>
  <si>
    <t>0407020209</t>
  </si>
  <si>
    <t>0407020217</t>
  </si>
  <si>
    <t>0407020225</t>
  </si>
  <si>
    <t>0407020233</t>
  </si>
  <si>
    <t>0407020241</t>
  </si>
  <si>
    <t>0407020250</t>
  </si>
  <si>
    <t>0407020268</t>
  </si>
  <si>
    <t>0407020276</t>
  </si>
  <si>
    <t>0407020284</t>
  </si>
  <si>
    <t>0407020292</t>
  </si>
  <si>
    <t>0407020306</t>
  </si>
  <si>
    <t>0407020314</t>
  </si>
  <si>
    <t>0407020322</t>
  </si>
  <si>
    <t>0407020349</t>
  </si>
  <si>
    <t>0407020357</t>
  </si>
  <si>
    <t>0407020365</t>
  </si>
  <si>
    <t>0407020381</t>
  </si>
  <si>
    <t>0407020403</t>
  </si>
  <si>
    <t>0407020420</t>
  </si>
  <si>
    <t>0407020438</t>
  </si>
  <si>
    <t>0407020446</t>
  </si>
  <si>
    <t>0407020454</t>
  </si>
  <si>
    <t>0407020462</t>
  </si>
  <si>
    <t>0407020470</t>
  </si>
  <si>
    <t>0407030018</t>
  </si>
  <si>
    <t>0407030026</t>
  </si>
  <si>
    <t>0407030034</t>
  </si>
  <si>
    <t>0407030042</t>
  </si>
  <si>
    <t>0407030069</t>
  </si>
  <si>
    <t>0407030077</t>
  </si>
  <si>
    <t>0407030123</t>
  </si>
  <si>
    <t>0407030131</t>
  </si>
  <si>
    <t>0407030140</t>
  </si>
  <si>
    <t>0407030158</t>
  </si>
  <si>
    <t>0407030166</t>
  </si>
  <si>
    <t>0407030174</t>
  </si>
  <si>
    <t>0407030182</t>
  </si>
  <si>
    <t>0407030204</t>
  </si>
  <si>
    <t>0407030212</t>
  </si>
  <si>
    <t>0407030220</t>
  </si>
  <si>
    <t>0407030247</t>
  </si>
  <si>
    <t>0407040013</t>
  </si>
  <si>
    <t>0407040021</t>
  </si>
  <si>
    <t>0407040030</t>
  </si>
  <si>
    <t>0407040048</t>
  </si>
  <si>
    <t>0407040056</t>
  </si>
  <si>
    <t>0407040064</t>
  </si>
  <si>
    <t>0407040072</t>
  </si>
  <si>
    <t>0407040080</t>
  </si>
  <si>
    <t>0407040099</t>
  </si>
  <si>
    <t>0407040102</t>
  </si>
  <si>
    <t>0407040110</t>
  </si>
  <si>
    <t>0407040129</t>
  </si>
  <si>
    <t>0407040137</t>
  </si>
  <si>
    <t>0407040145</t>
  </si>
  <si>
    <t>0407040153</t>
  </si>
  <si>
    <t>0407040161</t>
  </si>
  <si>
    <t>0407040170</t>
  </si>
  <si>
    <t>0407040188</t>
  </si>
  <si>
    <t>0407040226</t>
  </si>
  <si>
    <t>0407040242</t>
  </si>
  <si>
    <t>0407040250</t>
  </si>
  <si>
    <t>0408 Cirurgia do sistema osteomuscular</t>
  </si>
  <si>
    <t>0408010045</t>
  </si>
  <si>
    <t>0408010070</t>
  </si>
  <si>
    <t>0408010142</t>
  </si>
  <si>
    <t>0408010150</t>
  </si>
  <si>
    <t>0408010177</t>
  </si>
  <si>
    <t>0408010185</t>
  </si>
  <si>
    <t>0408010193</t>
  </si>
  <si>
    <t>0408010207</t>
  </si>
  <si>
    <t>0408010215</t>
  </si>
  <si>
    <t>0408010223</t>
  </si>
  <si>
    <t>0408010231</t>
  </si>
  <si>
    <t>0408020016</t>
  </si>
  <si>
    <t>0408020024</t>
  </si>
  <si>
    <t>0408020032</t>
  </si>
  <si>
    <t>0408020059</t>
  </si>
  <si>
    <t>0408020067</t>
  </si>
  <si>
    <t>0408020091</t>
  </si>
  <si>
    <t>0408020105</t>
  </si>
  <si>
    <t>0408020156</t>
  </si>
  <si>
    <t>0408020164</t>
  </si>
  <si>
    <t>0408020172</t>
  </si>
  <si>
    <t>0408020180</t>
  </si>
  <si>
    <t>0408020199</t>
  </si>
  <si>
    <t>0408020202</t>
  </si>
  <si>
    <t>0408020210</t>
  </si>
  <si>
    <t>0408020245</t>
  </si>
  <si>
    <t>0408020300</t>
  </si>
  <si>
    <t>0408020326</t>
  </si>
  <si>
    <t>0408020334</t>
  </si>
  <si>
    <t>0408020342</t>
  </si>
  <si>
    <t>0408020350</t>
  </si>
  <si>
    <t>0408020369</t>
  </si>
  <si>
    <t>0408020377</t>
  </si>
  <si>
    <t>0408020385</t>
  </si>
  <si>
    <t>0408020393</t>
  </si>
  <si>
    <t>0408020407</t>
  </si>
  <si>
    <t>0408020415</t>
  </si>
  <si>
    <t>0408020423</t>
  </si>
  <si>
    <t>0408020431</t>
  </si>
  <si>
    <t>0408020440</t>
  </si>
  <si>
    <t>0408020458</t>
  </si>
  <si>
    <t>0408020466</t>
  </si>
  <si>
    <t>0408020482</t>
  </si>
  <si>
    <t>0408020504</t>
  </si>
  <si>
    <t>0408020512</t>
  </si>
  <si>
    <t>0408020520</t>
  </si>
  <si>
    <t>0408020539</t>
  </si>
  <si>
    <t>0408020547</t>
  </si>
  <si>
    <t>0408020555</t>
  </si>
  <si>
    <t>0408020563</t>
  </si>
  <si>
    <t>0408020571</t>
  </si>
  <si>
    <t>0408020580</t>
  </si>
  <si>
    <t>0408020598</t>
  </si>
  <si>
    <t>0408020610</t>
  </si>
  <si>
    <t>0408020636</t>
  </si>
  <si>
    <t>0408030399</t>
  </si>
  <si>
    <t>0408030402</t>
  </si>
  <si>
    <t>0408030470</t>
  </si>
  <si>
    <t>0408030534</t>
  </si>
  <si>
    <t>0408030542</t>
  </si>
  <si>
    <t>0408040025</t>
  </si>
  <si>
    <t>0408040050</t>
  </si>
  <si>
    <t>0408040084</t>
  </si>
  <si>
    <t>0408040106</t>
  </si>
  <si>
    <t>0408040122</t>
  </si>
  <si>
    <t>0408040130</t>
  </si>
  <si>
    <t>0408040149</t>
  </si>
  <si>
    <t>0408040190</t>
  </si>
  <si>
    <t>0408040262</t>
  </si>
  <si>
    <t>0408040270</t>
  </si>
  <si>
    <t>0408040335</t>
  </si>
  <si>
    <t>0408040343</t>
  </si>
  <si>
    <t>0408050012</t>
  </si>
  <si>
    <t>0408050020</t>
  </si>
  <si>
    <t>0408050039</t>
  </si>
  <si>
    <t>0408050080</t>
  </si>
  <si>
    <t>0408050101</t>
  </si>
  <si>
    <t>0408050110</t>
  </si>
  <si>
    <t>0408050128</t>
  </si>
  <si>
    <t>0408050136</t>
  </si>
  <si>
    <t>0408050144</t>
  </si>
  <si>
    <t>0408050152</t>
  </si>
  <si>
    <t>0408050160</t>
  </si>
  <si>
    <t>0408050179</t>
  </si>
  <si>
    <t>0408050217</t>
  </si>
  <si>
    <t>0408050225</t>
  </si>
  <si>
    <t>0408050233</t>
  </si>
  <si>
    <t>0408050250</t>
  </si>
  <si>
    <t>0408050330</t>
  </si>
  <si>
    <t>0408050349</t>
  </si>
  <si>
    <t>0408050390</t>
  </si>
  <si>
    <t>0408050454</t>
  </si>
  <si>
    <t>0408050462</t>
  </si>
  <si>
    <t>0408050470</t>
  </si>
  <si>
    <t>0408050489</t>
  </si>
  <si>
    <t>0408050497</t>
  </si>
  <si>
    <t>0408050500</t>
  </si>
  <si>
    <t>0408050519</t>
  </si>
  <si>
    <t>0408050527</t>
  </si>
  <si>
    <t>0408050535</t>
  </si>
  <si>
    <t>0408050543</t>
  </si>
  <si>
    <t>0408050551</t>
  </si>
  <si>
    <t>0408050560</t>
  </si>
  <si>
    <t>0408050578</t>
  </si>
  <si>
    <t>0408050586</t>
  </si>
  <si>
    <t>0408050616</t>
  </si>
  <si>
    <t>0408050624</t>
  </si>
  <si>
    <t>0408050632</t>
  </si>
  <si>
    <t>0408050659</t>
  </si>
  <si>
    <t>0408050667</t>
  </si>
  <si>
    <t>0408050683</t>
  </si>
  <si>
    <t>0408050691</t>
  </si>
  <si>
    <t>0408050705</t>
  </si>
  <si>
    <t>0408050713</t>
  </si>
  <si>
    <t>0408050730</t>
  </si>
  <si>
    <t>0408050748</t>
  </si>
  <si>
    <t>0408050764</t>
  </si>
  <si>
    <t>0408050772</t>
  </si>
  <si>
    <t>0408050799</t>
  </si>
  <si>
    <t>0408050802</t>
  </si>
  <si>
    <t>0408050810</t>
  </si>
  <si>
    <t>0408050837</t>
  </si>
  <si>
    <t>0408050861</t>
  </si>
  <si>
    <t>0408050870</t>
  </si>
  <si>
    <t>0408050888</t>
  </si>
  <si>
    <t>0408050896</t>
  </si>
  <si>
    <t>0408050900</t>
  </si>
  <si>
    <t>0408050918</t>
  </si>
  <si>
    <t>0408060018</t>
  </si>
  <si>
    <t>0408060042</t>
  </si>
  <si>
    <t>0408060050</t>
  </si>
  <si>
    <t>0408060069</t>
  </si>
  <si>
    <t>0408060077</t>
  </si>
  <si>
    <t>0408060085</t>
  </si>
  <si>
    <t>0408060093</t>
  </si>
  <si>
    <t>0408060107</t>
  </si>
  <si>
    <t>0408060115</t>
  </si>
  <si>
    <t>0408060123</t>
  </si>
  <si>
    <t>0408060131</t>
  </si>
  <si>
    <t>0408060140</t>
  </si>
  <si>
    <t>0408060158</t>
  </si>
  <si>
    <t>0408060166</t>
  </si>
  <si>
    <t>0408060174</t>
  </si>
  <si>
    <t>0408060182</t>
  </si>
  <si>
    <t>0408060190</t>
  </si>
  <si>
    <t>0408060212</t>
  </si>
  <si>
    <t>0408060301</t>
  </si>
  <si>
    <t>0408060310</t>
  </si>
  <si>
    <t>0408060328</t>
  </si>
  <si>
    <t>0408060336</t>
  </si>
  <si>
    <t>0408060344</t>
  </si>
  <si>
    <t>0408060352</t>
  </si>
  <si>
    <t>0408060360</t>
  </si>
  <si>
    <t>0408060379</t>
  </si>
  <si>
    <t>0408060387</t>
  </si>
  <si>
    <t>0408060395</t>
  </si>
  <si>
    <t>0408060409</t>
  </si>
  <si>
    <t>0408060425</t>
  </si>
  <si>
    <t>0408060433</t>
  </si>
  <si>
    <t>0408060441</t>
  </si>
  <si>
    <t>0408060450</t>
  </si>
  <si>
    <t>0408060468</t>
  </si>
  <si>
    <t>0408060484</t>
  </si>
  <si>
    <t>0408060549</t>
  </si>
  <si>
    <t>0408060557</t>
  </si>
  <si>
    <t>0408060565</t>
  </si>
  <si>
    <t>0408060581</t>
  </si>
  <si>
    <t>0408060590</t>
  </si>
  <si>
    <t>0408060620</t>
  </si>
  <si>
    <t>0408060638</t>
  </si>
  <si>
    <t>0408060654</t>
  </si>
  <si>
    <t>0408060670</t>
  </si>
  <si>
    <t>0408060700</t>
  </si>
  <si>
    <t>0409 Cirurgia do aparelho geniturinário</t>
  </si>
  <si>
    <t>0409010014</t>
  </si>
  <si>
    <t>0409010022</t>
  </si>
  <si>
    <t>0409010030</t>
  </si>
  <si>
    <t>0409010049</t>
  </si>
  <si>
    <t>0409010057</t>
  </si>
  <si>
    <t>0409010065</t>
  </si>
  <si>
    <t>0409010073</t>
  </si>
  <si>
    <t>0409010081</t>
  </si>
  <si>
    <t>0409010090</t>
  </si>
  <si>
    <t>0409010120</t>
  </si>
  <si>
    <t>0409010138</t>
  </si>
  <si>
    <t>0409010146</t>
  </si>
  <si>
    <t>0409010170</t>
  </si>
  <si>
    <t>0409010189</t>
  </si>
  <si>
    <t>0409010197</t>
  </si>
  <si>
    <t>0409010200</t>
  </si>
  <si>
    <t>0409010219</t>
  </si>
  <si>
    <t>0409010227</t>
  </si>
  <si>
    <t>0409010235</t>
  </si>
  <si>
    <t>0409010260</t>
  </si>
  <si>
    <t>0409010286</t>
  </si>
  <si>
    <t>0409010294</t>
  </si>
  <si>
    <t>0409010308</t>
  </si>
  <si>
    <t>0409010316</t>
  </si>
  <si>
    <t>0409010324</t>
  </si>
  <si>
    <t>0409010332</t>
  </si>
  <si>
    <t>0409010375</t>
  </si>
  <si>
    <t>0409010383</t>
  </si>
  <si>
    <t>0409010391</t>
  </si>
  <si>
    <t>0409010413</t>
  </si>
  <si>
    <t>0409010430</t>
  </si>
  <si>
    <t>0409010448</t>
  </si>
  <si>
    <t>0409010456</t>
  </si>
  <si>
    <t>0409010472</t>
  </si>
  <si>
    <t>0409010480</t>
  </si>
  <si>
    <t>0409010499</t>
  </si>
  <si>
    <t>0409010502</t>
  </si>
  <si>
    <t>0409010510</t>
  </si>
  <si>
    <t>0409010529</t>
  </si>
  <si>
    <t>0409010537</t>
  </si>
  <si>
    <t>0409010561</t>
  </si>
  <si>
    <t>0409010570</t>
  </si>
  <si>
    <t>0409010588</t>
  </si>
  <si>
    <t>0409020010</t>
  </si>
  <si>
    <t>0409020079</t>
  </si>
  <si>
    <t>0409020109</t>
  </si>
  <si>
    <t>0409020125</t>
  </si>
  <si>
    <t>0409020133</t>
  </si>
  <si>
    <t>0409020141</t>
  </si>
  <si>
    <t>0409020150</t>
  </si>
  <si>
    <t>0409020168</t>
  </si>
  <si>
    <t>0409020176</t>
  </si>
  <si>
    <t>0409030015</t>
  </si>
  <si>
    <t>0409030023</t>
  </si>
  <si>
    <t>0409030031</t>
  </si>
  <si>
    <t>0409030040</t>
  </si>
  <si>
    <t>0409040010</t>
  </si>
  <si>
    <t>0409040045</t>
  </si>
  <si>
    <t>0409040053</t>
  </si>
  <si>
    <t>0409040061</t>
  </si>
  <si>
    <t>0409040070</t>
  </si>
  <si>
    <t>0409040088</t>
  </si>
  <si>
    <t>0409040096</t>
  </si>
  <si>
    <t>0409040134</t>
  </si>
  <si>
    <t>0409040126</t>
  </si>
  <si>
    <t>0409040142</t>
  </si>
  <si>
    <t>0409040169</t>
  </si>
  <si>
    <t>0409040177</t>
  </si>
  <si>
    <t>0409040185</t>
  </si>
  <si>
    <t>0409040215</t>
  </si>
  <si>
    <t>0409040223</t>
  </si>
  <si>
    <t>0409040231</t>
  </si>
  <si>
    <t>0409040240</t>
  </si>
  <si>
    <t>0409050016</t>
  </si>
  <si>
    <t>0409050032</t>
  </si>
  <si>
    <t>0409050040</t>
  </si>
  <si>
    <t>0409050059</t>
  </si>
  <si>
    <t>0409050075</t>
  </si>
  <si>
    <t>0409050083</t>
  </si>
  <si>
    <t>0409050105</t>
  </si>
  <si>
    <t>0409050113</t>
  </si>
  <si>
    <t>0409060011</t>
  </si>
  <si>
    <t>0409060020</t>
  </si>
  <si>
    <t>0409060038</t>
  </si>
  <si>
    <t>0409060046</t>
  </si>
  <si>
    <t>0409060054</t>
  </si>
  <si>
    <t>0409060070</t>
  </si>
  <si>
    <t>0409060100</t>
  </si>
  <si>
    <t>0409060119</t>
  </si>
  <si>
    <t>0409060127</t>
  </si>
  <si>
    <t>0409060135</t>
  </si>
  <si>
    <t>0409060143</t>
  </si>
  <si>
    <t>0409060160</t>
  </si>
  <si>
    <t>0409060178</t>
  </si>
  <si>
    <t>0409060186</t>
  </si>
  <si>
    <t>0409060194</t>
  </si>
  <si>
    <t>0409060216</t>
  </si>
  <si>
    <t>0409060232</t>
  </si>
  <si>
    <t>0409060240</t>
  </si>
  <si>
    <t>0409060259</t>
  </si>
  <si>
    <t>0409060267</t>
  </si>
  <si>
    <t>0409060275</t>
  </si>
  <si>
    <t>0409070033</t>
  </si>
  <si>
    <t>0409070050</t>
  </si>
  <si>
    <t>0409070068</t>
  </si>
  <si>
    <t>0409070084</t>
  </si>
  <si>
    <t>0409070092</t>
  </si>
  <si>
    <t>0409070106</t>
  </si>
  <si>
    <t>0409070114</t>
  </si>
  <si>
    <t>0409070149</t>
  </si>
  <si>
    <t>0409070157</t>
  </si>
  <si>
    <t>0409070190</t>
  </si>
  <si>
    <t>0409070203</t>
  </si>
  <si>
    <t>0409070211</t>
  </si>
  <si>
    <t>0409070220</t>
  </si>
  <si>
    <t>0409070238</t>
  </si>
  <si>
    <t>0409070254</t>
  </si>
  <si>
    <t>0409070262</t>
  </si>
  <si>
    <t>0409070270</t>
  </si>
  <si>
    <t>0409070289</t>
  </si>
  <si>
    <t>0409070300</t>
  </si>
  <si>
    <t>0410 Cirurgia de mama</t>
  </si>
  <si>
    <t>0410010014</t>
  </si>
  <si>
    <t>0410010030</t>
  </si>
  <si>
    <t>0410010057</t>
  </si>
  <si>
    <t>0410010065</t>
  </si>
  <si>
    <t>0410010073</t>
  </si>
  <si>
    <t>0410010081</t>
  </si>
  <si>
    <t>0410010090</t>
  </si>
  <si>
    <t>0410010111</t>
  </si>
  <si>
    <t>0410010120</t>
  </si>
  <si>
    <t>0411 Cirurgia obstétrica</t>
  </si>
  <si>
    <t>0411010018</t>
  </si>
  <si>
    <t xml:space="preserve">DESCOLAMENTO MANUAL DE PLACENTA                                                                                                                                                                                                                           </t>
  </si>
  <si>
    <t>0411010026</t>
  </si>
  <si>
    <t xml:space="preserve">PARTO CESARIANO EM GESTACAO DE ALTO RISCO                                                                                                                                                                                                                 </t>
  </si>
  <si>
    <t>0411010034</t>
  </si>
  <si>
    <t xml:space="preserve">PARTO CESARIANO                                                                                                                                                                                                                                           </t>
  </si>
  <si>
    <t>0411010042</t>
  </si>
  <si>
    <t xml:space="preserve">PARTO CESARIANO C/ LAQUEADURA TUBARIA                                                                                                                                                                                                                     </t>
  </si>
  <si>
    <t>0411010077</t>
  </si>
  <si>
    <t xml:space="preserve">SUTURA DE LACERACOES DE TRAJETO PELVICO (NO PARTO ANTES DA ADMISSAO)                                                                                                                                                                                      </t>
  </si>
  <si>
    <t>0411020013</t>
  </si>
  <si>
    <t xml:space="preserve">CURETAGEM POS-ABORTAMENTO / PUERPERAL                                                                                                                                                                                                                     </t>
  </si>
  <si>
    <t>0411020021</t>
  </si>
  <si>
    <t xml:space="preserve">EMBRIOTOMIA                                                                                                                                                                                                                                               </t>
  </si>
  <si>
    <t>0411020030</t>
  </si>
  <si>
    <t xml:space="preserve">HISTERECTOMIA PUERPERAL                                                                                                                                                                                                                                   </t>
  </si>
  <si>
    <t>0411020048</t>
  </si>
  <si>
    <t xml:space="preserve">TRATAMENTO CIRURGICO DE GRAVIDEZ ECTOPICA                                                                                                                                                                                                                 </t>
  </si>
  <si>
    <t xml:space="preserve">0412 Cirurgia torácica </t>
  </si>
  <si>
    <t>0412010119</t>
  </si>
  <si>
    <t>0412050110</t>
  </si>
  <si>
    <t>0412050170</t>
  </si>
  <si>
    <t>0412020068</t>
  </si>
  <si>
    <t>0412030012</t>
  </si>
  <si>
    <t>0412030047</t>
  </si>
  <si>
    <t>0412030098</t>
  </si>
  <si>
    <t>0412030110</t>
  </si>
  <si>
    <t>0412040018</t>
  </si>
  <si>
    <t>0412040166</t>
  </si>
  <si>
    <t>0412040212</t>
  </si>
  <si>
    <t>0412050013</t>
  </si>
  <si>
    <t>0412050102</t>
  </si>
  <si>
    <t>0413 Cirurgia reparadora</t>
  </si>
  <si>
    <t>0413040020</t>
  </si>
  <si>
    <t>0413040046</t>
  </si>
  <si>
    <t>0413040097</t>
  </si>
  <si>
    <t>0413040119</t>
  </si>
  <si>
    <t>0413040127</t>
  </si>
  <si>
    <t>0413040135</t>
  </si>
  <si>
    <t>0413040143</t>
  </si>
  <si>
    <t>0413040151</t>
  </si>
  <si>
    <t>0413040178</t>
  </si>
  <si>
    <t>0413040186</t>
  </si>
  <si>
    <t>0413040194</t>
  </si>
  <si>
    <t>0413040208</t>
  </si>
  <si>
    <t>0413040224</t>
  </si>
  <si>
    <t>0413040232</t>
  </si>
  <si>
    <t>0413040240</t>
  </si>
  <si>
    <t>0414 Bucomaxilofacial</t>
  </si>
  <si>
    <t>0414010256</t>
  </si>
  <si>
    <t xml:space="preserve">TRATAMENTO CIRÚRGICO DE FÍSTULA ORO-SINUSAL / ORO-NASAL                                                                                                                                                                                                   </t>
  </si>
  <si>
    <t>0414010272</t>
  </si>
  <si>
    <t xml:space="preserve">TRATAMENTO CIRÚRGICO DE FÍSTULA CUTÂNEA DE ORIGEM DENTÁRIA                                                                                                                                                                                                </t>
  </si>
  <si>
    <t>0414010329</t>
  </si>
  <si>
    <t xml:space="preserve">TRATAMENTO CIRÚRGICO DE CISTO DO COMPLEXO MAXILO-MANDIBULAR                                                                                                                                                                                               </t>
  </si>
  <si>
    <t>0414010345</t>
  </si>
  <si>
    <t xml:space="preserve">EXCISÃO DE CÁLCULO DE GLÂNDULA SALIVAR                                                                                                                                                                                                                    </t>
  </si>
  <si>
    <t>0415 Outras cirurgias</t>
  </si>
  <si>
    <t>0415040027</t>
  </si>
  <si>
    <t xml:space="preserve">DEBRIDAMENTO DE FASCEITE NECROTIZANTE                                                                                                                                                                                                                     </t>
  </si>
  <si>
    <t>0415040035</t>
  </si>
  <si>
    <t xml:space="preserve">DEBRIDAMENTO DE ULCERA / DE TECIDOS DESVITALIZADOS                                                                                                                                                                                                        </t>
  </si>
  <si>
    <t>0415040043</t>
  </si>
  <si>
    <t>0417 Anestesiologia</t>
  </si>
  <si>
    <t>0417010052</t>
  </si>
  <si>
    <t>TOTAL DA MÉDIA COMPLEXIDADE HOSPITALAR</t>
  </si>
  <si>
    <t>0201010127</t>
  </si>
  <si>
    <t xml:space="preserve">BIOPSIA DE CORPO VERTEBRAL A CEU ABERTO                                                                                                                                                                                                                   </t>
  </si>
  <si>
    <t>0201010135</t>
  </si>
  <si>
    <t xml:space="preserve">BIOPSIA DE CORPO VERTEBRAL LAMINA E PEDICULO VERTEBRAL (POR DISPOSITIVO GUIADO)                                                                                                                                                                           </t>
  </si>
  <si>
    <t>0201010143</t>
  </si>
  <si>
    <t xml:space="preserve">BIOPSIA DE ENDOCARDIO / MIOCARDIO                                                                                                                                                                                                                         </t>
  </si>
  <si>
    <t>0201010259</t>
  </si>
  <si>
    <t xml:space="preserve">BIOPSIA DE LAMINA PEDICULO E PROCESSOS VERTEBRAIS (A CEU ABERTO)                                                                                                                                                                                          </t>
  </si>
  <si>
    <t>0201010534</t>
  </si>
  <si>
    <t xml:space="preserve">BIOPSIA ESTEREOTAXICA                                                                                                                                                                                                                                     </t>
  </si>
  <si>
    <t>0211050091</t>
  </si>
  <si>
    <t xml:space="preserve">EXPLORACAO DIAGNOSTICA PELO VIDEO-ELETROENCEFALOGRAMA COM OU SEM USO DE ELETRODO DE PROFUNDIDADE                                                                                                                                                          </t>
  </si>
  <si>
    <t>0303040068</t>
  </si>
  <si>
    <t xml:space="preserve">TRATAMENTO CONSERVADOR DA DOR REBELDE DE ORIGEM CENTRAL OU NEOPLASICA                                                                                                                                                                                     </t>
  </si>
  <si>
    <t>0303040106</t>
  </si>
  <si>
    <t xml:space="preserve">TRATAMENTO CONSERVADOR DE TRAUMATISMO CRANIOENCEFALICO GRAVE                                                                                                                                                                                              </t>
  </si>
  <si>
    <t>0303040114</t>
  </si>
  <si>
    <t xml:space="preserve">TRATAMENTO CONSERVADOR DE TRAUMATISMO RAQUIMEDULAR                                                                                                                                                                                                        </t>
  </si>
  <si>
    <t>0303040122</t>
  </si>
  <si>
    <t xml:space="preserve">TRATAMENTO CONSERVADOR DE TUMOR  DO SISTEMA NERVOSO CENTRAL                                                                                                                                                                                               </t>
  </si>
  <si>
    <t>0303180013</t>
  </si>
  <si>
    <t xml:space="preserve">TRATAMENTO DE AFECÇÕES ASSOCIADAS AO HIV/AIDS                                                                                                                                                                                                             </t>
  </si>
  <si>
    <t>0303180030</t>
  </si>
  <si>
    <t xml:space="preserve">TRATAMENTO DE AFECÇÕES DO APARELHO DIGESTIVO EM HIV/AIDS                                                                                                                                                                                                  </t>
  </si>
  <si>
    <t>0303180048</t>
  </si>
  <si>
    <t xml:space="preserve">TRATAMENTO DE AFECÇÕES DO SISTEMA NERVOSO EM HIV/AIDS                                                                                                                                                                                                     </t>
  </si>
  <si>
    <t>0303180056</t>
  </si>
  <si>
    <t xml:space="preserve">TRATAMENTO DE AFECÇÕES DO SISTEMA RESPIRATÓRIO EM HIV/AIDS                                                                                                                                                                                                </t>
  </si>
  <si>
    <t>0303180064</t>
  </si>
  <si>
    <t xml:space="preserve">TRATAMENTO DE DOENÇAS DISSEMINADAS EM AIDS                                                                                                                                                                                                                </t>
  </si>
  <si>
    <t>0304080020</t>
  </si>
  <si>
    <t>0304080039</t>
  </si>
  <si>
    <t>0304090018</t>
  </si>
  <si>
    <t xml:space="preserve">IODOTERAPIA DE CARCINOMA DIFERENCIADO DA TIREÓIDE  (150 MCI)                                                                                                                                                                                              </t>
  </si>
  <si>
    <t>0304090026</t>
  </si>
  <si>
    <t xml:space="preserve">IODOTERAPIA DE CARCINOMA DIFERENCIADO DA TIREÓIDE (100 MCI)                                                                                                                                                                                               </t>
  </si>
  <si>
    <t>0304090034</t>
  </si>
  <si>
    <t xml:space="preserve">IODOTERAPIA DE CARCINOMA DIFERENCIADO DA TIREÓIDE (200 MCI)                                                                                                                                                                                               </t>
  </si>
  <si>
    <t>0304090042</t>
  </si>
  <si>
    <t xml:space="preserve">IODOTERAPIA DE CARCINOMA DIFERENCIADO DA TIREÓIDE (250 MCI)                                                                                                                                                                                               </t>
  </si>
  <si>
    <t>0403010047</t>
  </si>
  <si>
    <t>0403010055</t>
  </si>
  <si>
    <t>0403010071</t>
  </si>
  <si>
    <t>0403010110</t>
  </si>
  <si>
    <t>0403010128</t>
  </si>
  <si>
    <t>0403010136</t>
  </si>
  <si>
    <t>0403010144</t>
  </si>
  <si>
    <t>0403010217</t>
  </si>
  <si>
    <t>0403010225</t>
  </si>
  <si>
    <t>0403010233</t>
  </si>
  <si>
    <t>0403010241</t>
  </si>
  <si>
    <t>0403010250</t>
  </si>
  <si>
    <t>0403010292</t>
  </si>
  <si>
    <t>0403010330</t>
  </si>
  <si>
    <t>0403010357</t>
  </si>
  <si>
    <t>0403020018</t>
  </si>
  <si>
    <t>0403020026</t>
  </si>
  <si>
    <t>0403020034</t>
  </si>
  <si>
    <t>0403020042</t>
  </si>
  <si>
    <t>0403020050</t>
  </si>
  <si>
    <t>0403020069</t>
  </si>
  <si>
    <t>0403020093</t>
  </si>
  <si>
    <t>0403020115</t>
  </si>
  <si>
    <t>0403020131</t>
  </si>
  <si>
    <t>0403030013</t>
  </si>
  <si>
    <t>0403030021</t>
  </si>
  <si>
    <t>0403030030</t>
  </si>
  <si>
    <t>0403030048</t>
  </si>
  <si>
    <t>0403030056</t>
  </si>
  <si>
    <t>0403030064</t>
  </si>
  <si>
    <t>0403030080</t>
  </si>
  <si>
    <t>0403030099</t>
  </si>
  <si>
    <t>0403030102</t>
  </si>
  <si>
    <t>0403030110</t>
  </si>
  <si>
    <t>0403030129</t>
  </si>
  <si>
    <t>0403030137</t>
  </si>
  <si>
    <t>0403030145</t>
  </si>
  <si>
    <t>0403030153</t>
  </si>
  <si>
    <t>0403030161</t>
  </si>
  <si>
    <t>0403040019</t>
  </si>
  <si>
    <t>0403040027</t>
  </si>
  <si>
    <t>0403040051</t>
  </si>
  <si>
    <t>0403040078</t>
  </si>
  <si>
    <t>0403040086</t>
  </si>
  <si>
    <t>0403040094</t>
  </si>
  <si>
    <t>0403040116</t>
  </si>
  <si>
    <t>0403050030</t>
  </si>
  <si>
    <t>0403050057</t>
  </si>
  <si>
    <t>0403050073</t>
  </si>
  <si>
    <t>0403050090</t>
  </si>
  <si>
    <t>0403050103</t>
  </si>
  <si>
    <t>0403050154</t>
  </si>
  <si>
    <t>0403060052</t>
  </si>
  <si>
    <t>0403070015</t>
  </si>
  <si>
    <t>0403070040</t>
  </si>
  <si>
    <t>0403070058</t>
  </si>
  <si>
    <t>0403070082</t>
  </si>
  <si>
    <t>0403070090</t>
  </si>
  <si>
    <t>0403070104</t>
  </si>
  <si>
    <t>0403070112</t>
  </si>
  <si>
    <t>0403070120</t>
  </si>
  <si>
    <t>0403070139</t>
  </si>
  <si>
    <t>0403070147</t>
  </si>
  <si>
    <t>0403070155</t>
  </si>
  <si>
    <t>0403070163</t>
  </si>
  <si>
    <t>0404020240</t>
  </si>
  <si>
    <t>0404020453</t>
  </si>
  <si>
    <t>0404020461</t>
  </si>
  <si>
    <t>0404020640</t>
  </si>
  <si>
    <t>0404030050</t>
  </si>
  <si>
    <t>0404030106</t>
  </si>
  <si>
    <t>0405010133</t>
  </si>
  <si>
    <t>0405040083</t>
  </si>
  <si>
    <t>0405040156</t>
  </si>
  <si>
    <t>0405040164</t>
  </si>
  <si>
    <t>0405050232</t>
  </si>
  <si>
    <t>0405050313</t>
  </si>
  <si>
    <t>0405050372</t>
  </si>
  <si>
    <t>0406010013</t>
  </si>
  <si>
    <t>0406010021</t>
  </si>
  <si>
    <t>0406010030</t>
  </si>
  <si>
    <t>0406010048</t>
  </si>
  <si>
    <t>0406010056</t>
  </si>
  <si>
    <t>0406010064</t>
  </si>
  <si>
    <t>0406010080</t>
  </si>
  <si>
    <t>0406010137</t>
  </si>
  <si>
    <t>0406010161</t>
  </si>
  <si>
    <t>0406010170</t>
  </si>
  <si>
    <t>0406010188</t>
  </si>
  <si>
    <t>0406010196</t>
  </si>
  <si>
    <t>0406010200</t>
  </si>
  <si>
    <t>0406010218</t>
  </si>
  <si>
    <t>0406010226</t>
  </si>
  <si>
    <t>0406010234</t>
  </si>
  <si>
    <t>0406010269</t>
  </si>
  <si>
    <t>0406010277</t>
  </si>
  <si>
    <t>0406010293</t>
  </si>
  <si>
    <t>0406010307</t>
  </si>
  <si>
    <t>0406010315</t>
  </si>
  <si>
    <t>0406010323</t>
  </si>
  <si>
    <t>0406010340</t>
  </si>
  <si>
    <t>0406010358</t>
  </si>
  <si>
    <t>0406010366</t>
  </si>
  <si>
    <t>0406010390</t>
  </si>
  <si>
    <t>0406010404</t>
  </si>
  <si>
    <t>0406010420</t>
  </si>
  <si>
    <t>0406010439</t>
  </si>
  <si>
    <t>0406010447</t>
  </si>
  <si>
    <t>0406010455</t>
  </si>
  <si>
    <t>0406010480</t>
  </si>
  <si>
    <t>0406010501</t>
  </si>
  <si>
    <t>0406010528</t>
  </si>
  <si>
    <t>0406010536</t>
  </si>
  <si>
    <t>0406010544</t>
  </si>
  <si>
    <t>0406010552</t>
  </si>
  <si>
    <t>0406010560</t>
  </si>
  <si>
    <t>0406010579</t>
  </si>
  <si>
    <t>0406010587</t>
  </si>
  <si>
    <t>0406010609</t>
  </si>
  <si>
    <t>0406010633</t>
  </si>
  <si>
    <t>0406010641</t>
  </si>
  <si>
    <t>0406010650</t>
  </si>
  <si>
    <t>0406010668</t>
  </si>
  <si>
    <t>0406010676</t>
  </si>
  <si>
    <t>0406010692</t>
  </si>
  <si>
    <t>0406010706</t>
  </si>
  <si>
    <t>0406010757</t>
  </si>
  <si>
    <t>0406010765</t>
  </si>
  <si>
    <t>0406010781</t>
  </si>
  <si>
    <t>0406010790</t>
  </si>
  <si>
    <t>0406010803</t>
  </si>
  <si>
    <t>0406010820</t>
  </si>
  <si>
    <t>0406010838</t>
  </si>
  <si>
    <t>0406010846</t>
  </si>
  <si>
    <t>0406010862</t>
  </si>
  <si>
    <t>0406010870</t>
  </si>
  <si>
    <t>0406010889</t>
  </si>
  <si>
    <t>0406010897</t>
  </si>
  <si>
    <t>0406010900</t>
  </si>
  <si>
    <t>0406010919</t>
  </si>
  <si>
    <t>0406010927</t>
  </si>
  <si>
    <t>0406010935</t>
  </si>
  <si>
    <t>0406010943</t>
  </si>
  <si>
    <t>0406010951</t>
  </si>
  <si>
    <t>0406010986</t>
  </si>
  <si>
    <t>0406011044</t>
  </si>
  <si>
    <t>0406011125</t>
  </si>
  <si>
    <t>0406011133</t>
  </si>
  <si>
    <t>0406011150</t>
  </si>
  <si>
    <t>0406011176</t>
  </si>
  <si>
    <t>0406011184</t>
  </si>
  <si>
    <t>0406011206</t>
  </si>
  <si>
    <t>0406020043</t>
  </si>
  <si>
    <t>0406020051</t>
  </si>
  <si>
    <t>0406020078</t>
  </si>
  <si>
    <t>0406020302</t>
  </si>
  <si>
    <t>0406020310</t>
  </si>
  <si>
    <t>0406020329</t>
  </si>
  <si>
    <t>0406020337</t>
  </si>
  <si>
    <t>0406020345</t>
  </si>
  <si>
    <t>0406020353</t>
  </si>
  <si>
    <t>0406020361</t>
  </si>
  <si>
    <t>0406020370</t>
  </si>
  <si>
    <t>0406020388</t>
  </si>
  <si>
    <t>0406020396</t>
  </si>
  <si>
    <t>0406020400</t>
  </si>
  <si>
    <t>0406020418</t>
  </si>
  <si>
    <t>0406020426</t>
  </si>
  <si>
    <t>0406020434</t>
  </si>
  <si>
    <t>0406020442</t>
  </si>
  <si>
    <t>0406020450</t>
  </si>
  <si>
    <t>0406020469</t>
  </si>
  <si>
    <t>0406020485</t>
  </si>
  <si>
    <t>0406020558</t>
  </si>
  <si>
    <t>0406020604</t>
  </si>
  <si>
    <t>0406030014</t>
  </si>
  <si>
    <t>0406030022</t>
  </si>
  <si>
    <t>0406030030</t>
  </si>
  <si>
    <t>0406030057</t>
  </si>
  <si>
    <t>0406030081</t>
  </si>
  <si>
    <t>0406030103</t>
  </si>
  <si>
    <t>0406030111</t>
  </si>
  <si>
    <t>0406030120</t>
  </si>
  <si>
    <t>0406030138</t>
  </si>
  <si>
    <t>0406030146</t>
  </si>
  <si>
    <t>0406040028</t>
  </si>
  <si>
    <t>0406040052</t>
  </si>
  <si>
    <t>0406040060</t>
  </si>
  <si>
    <t>0406040095</t>
  </si>
  <si>
    <t>0406040109</t>
  </si>
  <si>
    <t>0406040125</t>
  </si>
  <si>
    <t>0406040141</t>
  </si>
  <si>
    <t>0406040192</t>
  </si>
  <si>
    <t>0406040214</t>
  </si>
  <si>
    <t>0406040222</t>
  </si>
  <si>
    <t>0406040290</t>
  </si>
  <si>
    <t>0406040303</t>
  </si>
  <si>
    <t>0406050015</t>
  </si>
  <si>
    <t>0406050023</t>
  </si>
  <si>
    <t>0406050040</t>
  </si>
  <si>
    <t>0406050058</t>
  </si>
  <si>
    <t>0406050074</t>
  </si>
  <si>
    <t>0406050139</t>
  </si>
  <si>
    <t>0407020411</t>
  </si>
  <si>
    <t>0407030093</t>
  </si>
  <si>
    <t>0407030107</t>
  </si>
  <si>
    <t>0408010037</t>
  </si>
  <si>
    <t>0408010053</t>
  </si>
  <si>
    <t>0408010061</t>
  </si>
  <si>
    <t>0408010088</t>
  </si>
  <si>
    <t>0408010100</t>
  </si>
  <si>
    <t>0408020075</t>
  </si>
  <si>
    <t>0408020121</t>
  </si>
  <si>
    <t>0408020474</t>
  </si>
  <si>
    <t>0408020644</t>
  </si>
  <si>
    <t>0408030011</t>
  </si>
  <si>
    <t>0408030020</t>
  </si>
  <si>
    <t>0408030038</t>
  </si>
  <si>
    <t>0408030046</t>
  </si>
  <si>
    <t>0408030054</t>
  </si>
  <si>
    <t>0408030062</t>
  </si>
  <si>
    <t>0408030070</t>
  </si>
  <si>
    <t>0408030097</t>
  </si>
  <si>
    <t>0408030119</t>
  </si>
  <si>
    <t>0408030127</t>
  </si>
  <si>
    <t>0408030135</t>
  </si>
  <si>
    <t>0408030143</t>
  </si>
  <si>
    <t>0408030224</t>
  </si>
  <si>
    <t>0408030232</t>
  </si>
  <si>
    <t>0408030240</t>
  </si>
  <si>
    <t>0408030259</t>
  </si>
  <si>
    <t>0408030267</t>
  </si>
  <si>
    <t>0408030275</t>
  </si>
  <si>
    <t>0408030283</t>
  </si>
  <si>
    <t>0408030291</t>
  </si>
  <si>
    <t>0408030305</t>
  </si>
  <si>
    <t>0408030313</t>
  </si>
  <si>
    <t>0408030380</t>
  </si>
  <si>
    <t>0408030410</t>
  </si>
  <si>
    <t>0408030461</t>
  </si>
  <si>
    <t>0408030585</t>
  </si>
  <si>
    <t>0408030615</t>
  </si>
  <si>
    <t>0408030623</t>
  </si>
  <si>
    <t>0408030631</t>
  </si>
  <si>
    <t>0408030739</t>
  </si>
  <si>
    <t>0408030763</t>
  </si>
  <si>
    <t>0408030836</t>
  </si>
  <si>
    <t>0408030895</t>
  </si>
  <si>
    <t>0408030917</t>
  </si>
  <si>
    <t>0408040017</t>
  </si>
  <si>
    <t>0408040041</t>
  </si>
  <si>
    <t>0408040068</t>
  </si>
  <si>
    <t>0408040076</t>
  </si>
  <si>
    <t>0408040092</t>
  </si>
  <si>
    <t>0408040157</t>
  </si>
  <si>
    <t>0408040220</t>
  </si>
  <si>
    <t>0408040254</t>
  </si>
  <si>
    <t>0408040289</t>
  </si>
  <si>
    <t>0408040297</t>
  </si>
  <si>
    <t>0408040319</t>
  </si>
  <si>
    <t>0408040327</t>
  </si>
  <si>
    <t>0408050047</t>
  </si>
  <si>
    <t>0408050055</t>
  </si>
  <si>
    <t>0408050063</t>
  </si>
  <si>
    <t>0408050640</t>
  </si>
  <si>
    <t>0408050756</t>
  </si>
  <si>
    <t>0408060026</t>
  </si>
  <si>
    <t>0408060247</t>
  </si>
  <si>
    <t>0408060263</t>
  </si>
  <si>
    <t>0408060271</t>
  </si>
  <si>
    <t>0408060280</t>
  </si>
  <si>
    <t>0408060298</t>
  </si>
  <si>
    <t>0408060476</t>
  </si>
  <si>
    <t>0408060514</t>
  </si>
  <si>
    <t>0408060646</t>
  </si>
  <si>
    <t>0408060662</t>
  </si>
  <si>
    <t>0412 Cirurgia torácica</t>
  </si>
  <si>
    <t>0412010038</t>
  </si>
  <si>
    <t>0412010046</t>
  </si>
  <si>
    <t>0412010070</t>
  </si>
  <si>
    <t>0412010097</t>
  </si>
  <si>
    <t>0412010100</t>
  </si>
  <si>
    <t>0412020017</t>
  </si>
  <si>
    <t>0412020033</t>
  </si>
  <si>
    <t>0412020050</t>
  </si>
  <si>
    <t>0412020076</t>
  </si>
  <si>
    <t>0412040034</t>
  </si>
  <si>
    <t>0412040115</t>
  </si>
  <si>
    <t>0412040123</t>
  </si>
  <si>
    <t>0412040131</t>
  </si>
  <si>
    <t>0412040158</t>
  </si>
  <si>
    <t>0412040174</t>
  </si>
  <si>
    <t>0412040182</t>
  </si>
  <si>
    <t>0412050048</t>
  </si>
  <si>
    <t>0412050064</t>
  </si>
  <si>
    <t>0413030024</t>
  </si>
  <si>
    <t>0413040038</t>
  </si>
  <si>
    <t>0413040216</t>
  </si>
  <si>
    <t>0415010012</t>
  </si>
  <si>
    <t xml:space="preserve">TRATAMENTO C/ CIRURGIAS MULTIPLAS                                                                                                                                                                                                                         </t>
  </si>
  <si>
    <t>0415020034</t>
  </si>
  <si>
    <t xml:space="preserve">OUTROS PROCEDIMENTOS COM CIRURGIAS SEQUENCIAIS                                                                                                                                                                                                            </t>
  </si>
  <si>
    <t>0415030013</t>
  </si>
  <si>
    <t xml:space="preserve">TRATAMENTO CIRURGICO EM POLITRAUMATIZADO                                                                                                                                                                                                                  </t>
  </si>
  <si>
    <t>0416 Cirurgia em oncologia</t>
  </si>
  <si>
    <t>0416010016</t>
  </si>
  <si>
    <t>0416010024</t>
  </si>
  <si>
    <t>0416010075</t>
  </si>
  <si>
    <t>0416010091</t>
  </si>
  <si>
    <t>0416010113</t>
  </si>
  <si>
    <t>0416010121</t>
  </si>
  <si>
    <t>0416010130</t>
  </si>
  <si>
    <t>0416010164</t>
  </si>
  <si>
    <t>0416010172</t>
  </si>
  <si>
    <t>0416010180</t>
  </si>
  <si>
    <t>0416010199</t>
  </si>
  <si>
    <t>0416020020</t>
  </si>
  <si>
    <t>0416030025</t>
  </si>
  <si>
    <t>0416030033</t>
  </si>
  <si>
    <t>0416030041</t>
  </si>
  <si>
    <t>0416030068</t>
  </si>
  <si>
    <t>0416030076</t>
  </si>
  <si>
    <t>0416030084</t>
  </si>
  <si>
    <t>0416030092</t>
  </si>
  <si>
    <t>0416030254</t>
  </si>
  <si>
    <t>0416040012</t>
  </si>
  <si>
    <t>0416040020</t>
  </si>
  <si>
    <t>0416040039</t>
  </si>
  <si>
    <t>0416040047</t>
  </si>
  <si>
    <t>0416040055</t>
  </si>
  <si>
    <t>0416040071</t>
  </si>
  <si>
    <t>0416040101</t>
  </si>
  <si>
    <t>0416040110</t>
  </si>
  <si>
    <t>0416040128</t>
  </si>
  <si>
    <t>0416040144</t>
  </si>
  <si>
    <t>0416050018</t>
  </si>
  <si>
    <t>0416050026</t>
  </si>
  <si>
    <t>0416050034</t>
  </si>
  <si>
    <t>0416050050</t>
  </si>
  <si>
    <t>0416050077</t>
  </si>
  <si>
    <t>0416060013</t>
  </si>
  <si>
    <t>0416060021</t>
  </si>
  <si>
    <t>0416060030</t>
  </si>
  <si>
    <t>0416060056</t>
  </si>
  <si>
    <t>0416060064</t>
  </si>
  <si>
    <t>0416060080</t>
  </si>
  <si>
    <t>0416060099</t>
  </si>
  <si>
    <t>0416060102</t>
  </si>
  <si>
    <t>0416080014</t>
  </si>
  <si>
    <t>0416080030</t>
  </si>
  <si>
    <t>0416080081</t>
  </si>
  <si>
    <t>0416080090</t>
  </si>
  <si>
    <t>0416090010</t>
  </si>
  <si>
    <t>0416090079</t>
  </si>
  <si>
    <t>0416110010</t>
  </si>
  <si>
    <t>0416110029</t>
  </si>
  <si>
    <t>0416110037</t>
  </si>
  <si>
    <t>0416110045</t>
  </si>
  <si>
    <t>0416110053</t>
  </si>
  <si>
    <t>0416120024</t>
  </si>
  <si>
    <t>0416120032</t>
  </si>
  <si>
    <t>0416120040</t>
  </si>
  <si>
    <t>0416120059</t>
  </si>
  <si>
    <t>TOTAL DA ALTA COMPLEXIDADE HOSPITALAR</t>
  </si>
  <si>
    <t>0404020720</t>
  </si>
  <si>
    <t>0404020771</t>
  </si>
  <si>
    <t>0404030262</t>
  </si>
  <si>
    <t>0406040150</t>
  </si>
  <si>
    <t>0406040168</t>
  </si>
  <si>
    <t>0406040338</t>
  </si>
  <si>
    <t>0407010173</t>
  </si>
  <si>
    <t>0407010181</t>
  </si>
  <si>
    <t>0413040054</t>
  </si>
  <si>
    <t>0503 Ações relacionadas à doação de orgãos e tecidos para transplante</t>
  </si>
  <si>
    <t>0503020028</t>
  </si>
  <si>
    <t>0505 Transplante de orgãos, tecidos e células</t>
  </si>
  <si>
    <t>0505010097</t>
  </si>
  <si>
    <t>0505020092</t>
  </si>
  <si>
    <t>0505020106</t>
  </si>
  <si>
    <t>0506020045</t>
  </si>
  <si>
    <t>TOTAL FAEC HOSPITALAR</t>
  </si>
  <si>
    <t>TOTAL HOSPITALAR</t>
  </si>
  <si>
    <t>Órteses, Próteses e Materiais Especiais - OPME</t>
  </si>
  <si>
    <t>0702100030</t>
  </si>
  <si>
    <t>0702040088</t>
  </si>
  <si>
    <t>0702040134</t>
  </si>
  <si>
    <t>0702040150</t>
  </si>
  <si>
    <t>0702040380</t>
  </si>
  <si>
    <t>0702040533</t>
  </si>
  <si>
    <t>0702050342</t>
  </si>
  <si>
    <t>Ações relacionadas ao atendimento - Diárias</t>
  </si>
  <si>
    <t>0802 Ações relacionadas ao atendimento</t>
  </si>
  <si>
    <t>0802010083</t>
  </si>
  <si>
    <t>0802010121</t>
  </si>
  <si>
    <t>0802010156</t>
  </si>
  <si>
    <t>0802010199</t>
  </si>
  <si>
    <t>0802010237</t>
  </si>
  <si>
    <t>0802010245</t>
  </si>
  <si>
    <t>0416020151</t>
  </si>
  <si>
    <t>LINFADENECTOMIA RADICAL CERVICAL UNILATERAL EM ONCOLOGIA</t>
  </si>
  <si>
    <t>0416020160</t>
  </si>
  <si>
    <t>0416020194</t>
  </si>
  <si>
    <t>0416020216</t>
  </si>
  <si>
    <t>LINFADENECTOMIA AXILAR UNILATERAL EM ONCOLOGIA</t>
  </si>
  <si>
    <t>0416020224</t>
  </si>
  <si>
    <t>0416020232</t>
  </si>
  <si>
    <t>0416030149</t>
  </si>
  <si>
    <t>0416030173</t>
  </si>
  <si>
    <t>MAXILECTOMIA PARCIAL EM ONCOLOGIA</t>
  </si>
  <si>
    <t>0416030246</t>
  </si>
  <si>
    <t>EXENTERAÇÃO DE ÓRBITA EM ONCOLOGIA</t>
  </si>
  <si>
    <t>0416030262</t>
  </si>
  <si>
    <t>0416030270</t>
  </si>
  <si>
    <t>TIREOIDECTOMIA TOTAL EM ONCOLOGIA</t>
  </si>
  <si>
    <t>0416030297</t>
  </si>
  <si>
    <t>0416030351</t>
  </si>
  <si>
    <t>0416040209</t>
  </si>
  <si>
    <t>0416040217</t>
  </si>
  <si>
    <t>GASTRECTOMIA PARCIAL EM ONCOLOGIA</t>
  </si>
  <si>
    <t>0416060110</t>
  </si>
  <si>
    <t>0416060129</t>
  </si>
  <si>
    <t>0416090133</t>
  </si>
  <si>
    <t>0416110061</t>
  </si>
  <si>
    <t>SEGMENTECTOMIA PULMONAR EM ONCOLOGIA</t>
  </si>
  <si>
    <t>0416110070</t>
  </si>
  <si>
    <t>0416110088</t>
  </si>
  <si>
    <t>TIMECTOMIA EM ONCOLOGIA</t>
  </si>
  <si>
    <t>QUANT. ANO</t>
  </si>
  <si>
    <t>0201 COLETA DE MATERIAL</t>
  </si>
  <si>
    <t>0202 DIAGNÓSTICO EM LABORATÓRIO CLÍNICO</t>
  </si>
  <si>
    <t>0203 DIAGNÓSTICO POR ANATOMIA PATOLÓGICA E CITOPATOLOGIA</t>
  </si>
  <si>
    <t>0204 DIAGNÓSTICO POR RADIOLOGIA</t>
  </si>
  <si>
    <t>0205 DIAGNÓSTICO POR ULTRA-SONOGRAFIA</t>
  </si>
  <si>
    <t>0209 DIAGNÓSTICO POR ENDOSCOPIA</t>
  </si>
  <si>
    <t>0211 MÉTODOS DIAGNÓSTICOS EM ESPECIALIDADES</t>
  </si>
  <si>
    <t>0212 DIAGNÓSTICO E PROCEDIMENTOS ESPECIAIS EM HEMATOLOGIA</t>
  </si>
  <si>
    <t>0214 DIAGNÓSTICO POR TESTE RÁPIDO</t>
  </si>
  <si>
    <t>0301 CONSULTAS/ATENDIMENTOS/ACOMPANHAMENTOS</t>
  </si>
  <si>
    <t>0302 FISIOTERAPIA</t>
  </si>
  <si>
    <t>0303 TRATAMENTOS CLÍNICOS (OUTRAS ESPECIALIDADES)</t>
  </si>
  <si>
    <t>0307 TRATAMENTOS ODONTOLÓGICOS</t>
  </si>
  <si>
    <t>0309 TERAPIAS ESPECILIZADAS</t>
  </si>
  <si>
    <t>0401 PEQUENAS CIRURGIAS E CIRURGIAS DE PELE, TECIDO SUBCUTÂNEO E MUCOSA</t>
  </si>
  <si>
    <t>0418 CIRURGIA EM NEFROLOGIA</t>
  </si>
  <si>
    <t>0206 DIAGNÓSTICO POR TOMOGRAFIA</t>
  </si>
  <si>
    <t>0207 DIAGNÓSTICOPOR RESSONÂNCIA MAGNÉTICA</t>
  </si>
  <si>
    <t>0208 DIAGNÓSTICO POR MEDICINA NUCLEAR IN VIVO</t>
  </si>
  <si>
    <t>0210 DIAGNÓSTICO POR RADIOLOGIA INTERVENCIONISTA</t>
  </si>
  <si>
    <t>0304 TRATAMENTO EM ONCOLOGIA</t>
  </si>
  <si>
    <t>0305 TRATAMENTO EM NEFROLOGIA</t>
  </si>
  <si>
    <t>0506 ACOMPANHAMENTO E INTERCORRÊNCIAS NO PRÉ E PÓS TRASPLANTE</t>
  </si>
  <si>
    <t>0702 ÓRTESES, PRÓTESES E MATERIAIS ESPECIAIS RELACIONADOS AO ATO CIRÚRGICO</t>
  </si>
  <si>
    <t>0308 TRATAMENTO DE LESÕES, ENVENNAMENTOS E OUTROS, DECORRENTES DE CAUSAS EXTERNAS</t>
  </si>
  <si>
    <t>0310 PARTO E NASCIMENTO</t>
  </si>
  <si>
    <t>0402 CIRURGIA DE GLÂNDULAS ENDÓCRINAS</t>
  </si>
  <si>
    <t>0403 CIRURGIA DO SISTEMA NERVOSO CENTRAL E PERIFÉRICO</t>
  </si>
  <si>
    <t>0404 CIRURGIA DAS VIAS AÉREAS SUPERIORES, DA FACE, DA CABEÇA E DO PESCOÇO</t>
  </si>
  <si>
    <t>0405 CIRURGIA DO APARELHO DA VISÃO</t>
  </si>
  <si>
    <t>0406 CIRURGIA DO APARELHO CIRCULATÓRIO</t>
  </si>
  <si>
    <t>0407 CIRURGIA DO APARELHO DIGESTIVO, ÓRGÃOS ANEXOS E PAREDE ABDOMINAL</t>
  </si>
  <si>
    <t>0408 CIRURGIA DO SISTEMA OSTEOMUSCULAR</t>
  </si>
  <si>
    <t>0409 CIRURGIA DO APARELHO GENITURINÁRIO</t>
  </si>
  <si>
    <t>0410 CIRURGIA DE MAMA</t>
  </si>
  <si>
    <t>0411 CIRURGIA OBSTÉTRICA</t>
  </si>
  <si>
    <t>0412 CIRURGIA TORÁCICA</t>
  </si>
  <si>
    <t>0413 CIRURGIA REPARADORA</t>
  </si>
  <si>
    <t>0414 BUCOMAXILOFACIAL</t>
  </si>
  <si>
    <t>0415 OUTRAS CIRURGIAS</t>
  </si>
  <si>
    <t>0417 ANESTESIOLOGIA</t>
  </si>
  <si>
    <t>0416 CIRURGIA EM ONCOLOGIA</t>
  </si>
  <si>
    <t>0407 CIRURGIA DO APARELHO DIGIESTIVO, ÓRGÃOS ANEXOS E PAREDE ABDOMINAL</t>
  </si>
  <si>
    <t>0503 AÇÕES RELACIONADAS À DOAÇÃO DE ÓRGÃOS E TECIDOS PARA TRANSPLANTE</t>
  </si>
  <si>
    <t>0505 TRANSPLANTE DE ÓRGÃOS, TECIDOS E CÉLULAS</t>
  </si>
  <si>
    <t>0506 ACOMPANHAMENTO E INTERCORRÊNCIAS NO PRÉ E PÓS-TRANSPLANTE</t>
  </si>
  <si>
    <t>02 PROCEDIMENTOS COM FINALIDADE DIAGNÓSTICA</t>
  </si>
  <si>
    <t>03 PROCEDIMENTOS CLÍNICOS</t>
  </si>
  <si>
    <t>04 PROCEDIMENTOS CIRÚRGICOS</t>
  </si>
  <si>
    <t>TOTAL DO GRUPO</t>
  </si>
  <si>
    <t>07 ÓRTESES, PRÓTESES E MATERIAIS ESPECIAIS</t>
  </si>
  <si>
    <t>05 TRANSPLANTES DE ÓRGÃOS, TECIDOS E CÉLULAS</t>
  </si>
  <si>
    <t>0802010067</t>
  </si>
  <si>
    <t>ADENOIDECTOMIA</t>
  </si>
  <si>
    <t>AMIGDALECTOMIA</t>
  </si>
  <si>
    <t>DRENAGEM DE ABSCESSO FARINGEO</t>
  </si>
  <si>
    <t>EXERESE DE TUMOR DE VIAS AEREAS SUPERIORES, FACE E PESCOCO</t>
  </si>
  <si>
    <t>MASTOIDECTOMIA RADICAL</t>
  </si>
  <si>
    <t>PARACENTESE DO TIMPANO</t>
  </si>
  <si>
    <t>RETIRADA DE CORPO ESTRANHO DE OUVIDO / FARINGE / LARINGE / NARIZ</t>
  </si>
  <si>
    <t>SINUSOTOMIA BILATERAL</t>
  </si>
  <si>
    <t>TIMPANOPLASTIA (UNI / BILATERAL)</t>
  </si>
  <si>
    <t>TRAQUEOSTOMIA</t>
  </si>
  <si>
    <t>TURBINECTOMIA</t>
  </si>
  <si>
    <t>CORREÇÃO CIRÚRGICA DE FÍSTULA SALIVAR COM RETALHO</t>
  </si>
  <si>
    <t>RESSECÇÃO DE GLÂNDULA SALIVAR</t>
  </si>
  <si>
    <t>EXCISÃO DE RÂNULA OU FENÔMENO DE RETENÇÃO SALIVAR</t>
  </si>
  <si>
    <t>GLOSSECTOMIA PARCIAL</t>
  </si>
  <si>
    <t>RECONSTRUÇÃO TOTAL OU PARCIAL DE LÁBIO</t>
  </si>
  <si>
    <t>RINOPLASTIA PARA DEFEITOS PÓS-TRAUMÁTICOS</t>
  </si>
  <si>
    <t>LABIOPLASTIA UNILATERAL EM DOIS TEMPOS</t>
  </si>
  <si>
    <t>RINOPLASTIA EM PACIENTE COM ANOMALIA CRÂNIO E BUCOMAXILOFACIAL</t>
  </si>
  <si>
    <t>AMIGDALECTOMIA C/ ADENOIDECTOMIA</t>
  </si>
  <si>
    <t>DISSECCAO DE VEIA / ARTERIA</t>
  </si>
  <si>
    <t>DISSECCAO RADICAL DO PESCOCO</t>
  </si>
  <si>
    <t>LINFADENECTOMIA RADICAL AXILAR UNILATERAL</t>
  </si>
  <si>
    <t>LINFADENECTOMIA RADICAL CERVICAL BILATERAL</t>
  </si>
  <si>
    <t>LINFADENECTOMIA RADICAL CERVICAL UNILATERAL</t>
  </si>
  <si>
    <t>LINFADENECTOMIA RADICAL INGUINAL BILATERAL</t>
  </si>
  <si>
    <t>LINFADENECTOMIA RADICAL INGUINAL UNILATERAL</t>
  </si>
  <si>
    <t>LINFADENECTOMIA RETROPERITONIAL</t>
  </si>
  <si>
    <t>ESOFAGOPLASTIA / GASTROPLASTIA</t>
  </si>
  <si>
    <t>ESOFAGOSTOMIA</t>
  </si>
  <si>
    <t>GASTRECTOMIA PARCIAL C/ OU S/ VAGOTOMIA</t>
  </si>
  <si>
    <t>GASTROENTEROANASTOMOSE</t>
  </si>
  <si>
    <t>GASTRORRAFIA</t>
  </si>
  <si>
    <t>GASTROSTOMIA</t>
  </si>
  <si>
    <t>PILOROPLASTIA</t>
  </si>
  <si>
    <t>TRATAMENTO CIRURGICO DE DIVERTICULO DO TUBO DIGESTIVO</t>
  </si>
  <si>
    <t>TRATAMENTO CIRURGICO DE REFLUXO GASTROESOFAGICO</t>
  </si>
  <si>
    <t>AMPUTACAO POR PROCIDENCIA DE RETO</t>
  </si>
  <si>
    <t>APENDICECTOMIA</t>
  </si>
  <si>
    <t>COLECTOMIA PARCIAL (HEMICOLECTOMIA)</t>
  </si>
  <si>
    <t>COLECTOMIA TOTAL</t>
  </si>
  <si>
    <t>COLOSTOMIA</t>
  </si>
  <si>
    <t>DRENAGEM DE ABSCESSO ANU-RETAL</t>
  </si>
  <si>
    <t>ENTERECTOMIA</t>
  </si>
  <si>
    <t>ENTEROANASTOMOSE (QUALQUER SEGMENTO)</t>
  </si>
  <si>
    <t>ENTEROTOMIA E/OU ENTERORRAFIA C/ SUTURA / RESSECCAO (QUALQUER SEGMENTO)</t>
  </si>
  <si>
    <t>EXCISAO DE LESAO / TUMOR ANU-RETAL</t>
  </si>
  <si>
    <t>EXCISAO DE LESAO INTESTINAL / MESENTERICA LOCALIZADA</t>
  </si>
  <si>
    <t>FECHAMENTO DE ENTEROSTOMIA (QUALQUER SEGMENTO)</t>
  </si>
  <si>
    <t>FECHAMENTO DE FISTULA DE COLON</t>
  </si>
  <si>
    <t>FISTULECTOMIA / FISTULOTOMIA ANAL</t>
  </si>
  <si>
    <t>HEMORROIDECTOMIA</t>
  </si>
  <si>
    <t>JEJUNOSTOMIA / ILEOSTOMIA</t>
  </si>
  <si>
    <t>PLASTICA ANAL EXTERNA / ESFINCTEROPLASTIA ANAL</t>
  </si>
  <si>
    <t>PROCTOPLASTIA E PROCTORRAFIA POR VIA PERINEAL</t>
  </si>
  <si>
    <t>REDUCAO CIRURGICA DE VOLVO POR LAPAROTOMIA</t>
  </si>
  <si>
    <t>REMOCAO CIRURGICA DE FECALOMA</t>
  </si>
  <si>
    <t>RETOSSIGMOIDECTOMIA ABDOMINAL</t>
  </si>
  <si>
    <t>TRATAMENTO CIRURGICO DE ANOMALIAS CONGENITAS DO ANUS E RETO</t>
  </si>
  <si>
    <t>TRATAMENTO CIRURGICO DE AUSENCIA DO RETO (ABDOMINO-PERINEAL)</t>
  </si>
  <si>
    <t>TRATAMENTO CIRURGICO DE ILEO MECONIAL</t>
  </si>
  <si>
    <t>TRATAMENTO CIRURGICO DE IMPERFURACAO MEMBRANOSA DO ANUS</t>
  </si>
  <si>
    <t>TRATAMENTO CIRURGICO DE MA ROTACAO INTESTINAL</t>
  </si>
  <si>
    <t>TRATAMENTO CIRURGICO DE PROLAPSO ANAL</t>
  </si>
  <si>
    <t>ANASTOMOSE BILEO-DIGESTIVA</t>
  </si>
  <si>
    <t>COLECISTECTOMIA</t>
  </si>
  <si>
    <t>ESPLENECTOMIA</t>
  </si>
  <si>
    <t>HEPATORRAFIA</t>
  </si>
  <si>
    <t>HEPATOTOMIA E DRENAGEM DE ABSCESSO / CISTO</t>
  </si>
  <si>
    <t>TRATAMENTO CIRURGICO DE CISTOS PANCREATICOS</t>
  </si>
  <si>
    <t>DRENAGEM DE ABSCESSO PELVICO</t>
  </si>
  <si>
    <t>DRENAGEM DE ABSCESSO SUBFRENICO</t>
  </si>
  <si>
    <t>DRENAGEM DE HEMATOMA / ABSCESSO PRE-PERITONEAL</t>
  </si>
  <si>
    <t>HERNIOPLASTIA DIAFRAGMATICA (VIA ABDOMINAL)</t>
  </si>
  <si>
    <t>HERNIOPLASTIA DIAFRAGMATICA (VIA TORACICA)</t>
  </si>
  <si>
    <t>HERNIOPLASTIA EPIGASTRICA</t>
  </si>
  <si>
    <t>HERNIOPLASTIA INCISIONAL</t>
  </si>
  <si>
    <t>HERNIOPLASTIA INGUINAL (BILATERAL)</t>
  </si>
  <si>
    <t>HERNIOPLASTIA INGUINAL / CRURAL (UNILATERAL)</t>
  </si>
  <si>
    <t>HERNIOPLASTIA RECIDIVANTE</t>
  </si>
  <si>
    <t>HERNIOPLASTIA UMBILICAL</t>
  </si>
  <si>
    <t>HERNIORRAFIA S/ RESSECCAO INTESTINAL (HERNIA ESTRANGULADA )</t>
  </si>
  <si>
    <t>LAPAROTOMIA EXPLORADORA</t>
  </si>
  <si>
    <t>LIBERACAO DE ADERENCIAS INTESTINAIS</t>
  </si>
  <si>
    <t>PARACENTESE ABDOMINAL</t>
  </si>
  <si>
    <t>REPARACAO DE OUTRAS HERNIAS</t>
  </si>
  <si>
    <t>RESSUTURA DE PAREDE ABDOMINAL (POR DEISCENCIA TOTAL / EVISCERACAO)</t>
  </si>
  <si>
    <t>CISTECTOMIA PARCIAL</t>
  </si>
  <si>
    <t>CISTOLITOTOMIA E/OU RETIRADA DE CORPO ESTRANHO DA BEXIGA</t>
  </si>
  <si>
    <t>CISTORRAFIA</t>
  </si>
  <si>
    <t>CISTOSTOMIA</t>
  </si>
  <si>
    <t>LOMBOTOMIA</t>
  </si>
  <si>
    <t>NEFRECTOMIA PARCIAL</t>
  </si>
  <si>
    <t>NEFRECTOMIA TOTAL</t>
  </si>
  <si>
    <t>URETERECTOMIA</t>
  </si>
  <si>
    <t>URETEROPLASTIA</t>
  </si>
  <si>
    <t>MEATOTOMIA SIMPLES</t>
  </si>
  <si>
    <t>RESSECCAO DE PROLAPSO DA MUCOSA DA URETRA</t>
  </si>
  <si>
    <t>RESSECCAO E FECHAMENTO DE FISTULA URETRAL</t>
  </si>
  <si>
    <t>URETROPLASTIA AUTOGENA</t>
  </si>
  <si>
    <t>URETROSTOMIA PERINEAL / CUTANEA / EXTERNA</t>
  </si>
  <si>
    <t>EPIDIDIMECTOMIA</t>
  </si>
  <si>
    <t>CORRECAO DE EPISPADIA</t>
  </si>
  <si>
    <t>POSTECTOMIA</t>
  </si>
  <si>
    <t>CERCLAGEM DE COLO DO UTERO</t>
  </si>
  <si>
    <t>CURETAGEM SEMIOTICA C/ OU S/ DILATACAO DO COLO DO UTERO</t>
  </si>
  <si>
    <t>HISTERECTOMIA C/ ANEXECTOMIA (UNI / BILATERAL)</t>
  </si>
  <si>
    <t>HISTERECTOMIA SUBTOTAL</t>
  </si>
  <si>
    <t>HISTERECTOMIA TOTAL</t>
  </si>
  <si>
    <t>MIOMECTOMIA</t>
  </si>
  <si>
    <t>OOFORECTOMIA / OOFOROPLASTIA</t>
  </si>
  <si>
    <t>SALPINGECTOMIA UNI / BILATERAL</t>
  </si>
  <si>
    <t>COLPOCLEISE (CIRURGIA DE LE FORT)</t>
  </si>
  <si>
    <t>COLPOPERINEOPLASTIA ANTERIOR E POSTERIOR</t>
  </si>
  <si>
    <t>CONSTRUCAO DE VAGINA</t>
  </si>
  <si>
    <t>EXERESE DE CISTO VAGINAL</t>
  </si>
  <si>
    <t>EXERESE DE GLANDULA DE BARTHOLIN / SKENE</t>
  </si>
  <si>
    <t>RECONSTRUCAO DA VAGINA</t>
  </si>
  <si>
    <t>TRATAMENTO CIRURGICO DE COAPTACAO DE NINFAS</t>
  </si>
  <si>
    <t>TRATAMENTO CIRURGICO DE HIPERTROFIA DOS PEQUENOS LABIOS</t>
  </si>
  <si>
    <t>PIELOPLASTIA</t>
  </si>
  <si>
    <t>ORQUIDOPEXIA BILATERAL</t>
  </si>
  <si>
    <t>ORQUIDOPEXIA UNILATERAL</t>
  </si>
  <si>
    <t>PLASTICA DA BOLSA ESCROTAL</t>
  </si>
  <si>
    <t>TRATAMENTO CIRURGICO DE TORCAO DO TESTICULO / DO CORDAO ESPERMATICO</t>
  </si>
  <si>
    <t>PLASTICA TOTAL DO PENIS</t>
  </si>
  <si>
    <t>RETIRADA DE CORPO ESTRANHO DA COLUNA TORACO-LOMBO-SACRA POR VIA POSTERIOR</t>
  </si>
  <si>
    <t>TRATAMENTO CIRURGICO DE TORCICOLO CONGENITO</t>
  </si>
  <si>
    <t>SINDACTILIA CIRURGICA DOS DEDOS DO PE (PROCEDIMENTO TIPO KELIKIAN)</t>
  </si>
  <si>
    <t>TRANSFERENCIA MUSCULAR / TENDINOSA NO MEMBRO INFERIOR</t>
  </si>
  <si>
    <t>ALONGAMENTO / ENCURTAMENTO MIOTENDINOSO</t>
  </si>
  <si>
    <t>RETIRADA DE CORPO ESTRANHO INTRA-ARTICULAR</t>
  </si>
  <si>
    <t>CURETAGEM POS-ABORTAMENTO / PUERPERAL</t>
  </si>
  <si>
    <t>CIRURGIA REPARADORA</t>
  </si>
  <si>
    <t>RECONSTRUCAO DE LOBULO DA ORELHA</t>
  </si>
  <si>
    <t>RECONSTRUCAO DE POLO SUPERIOR DA ORELHA</t>
  </si>
  <si>
    <t>TRATAMENTO CIRURGICO DE RETRACAO CICATRICIAL DA AXILA</t>
  </si>
  <si>
    <t>TRATAMENTO CIRURGICO NAO ESTETICO DA ORELHA</t>
  </si>
  <si>
    <t>INCISAO E DRENAGEM DE ABSCESSO</t>
  </si>
  <si>
    <t>ENXERTO DERMO-EPIDERMICO</t>
  </si>
  <si>
    <t>ENXERTO LIVRE DE PELE TOTAL</t>
  </si>
  <si>
    <t>EXCISAO E ENXERTO DE PELE (HEMANGIOMA, NEVUS OU TUMOR )</t>
  </si>
  <si>
    <t>EXCISAO E SUTURA DE LESAO NA PELE C/ PLASTICA EM Z OU ROTACAO DE RETALHO</t>
  </si>
  <si>
    <t>EXERESE DE CISTO BRANQUIAL</t>
  </si>
  <si>
    <t>EXERESE DE CISTO TIREOGLOSSO</t>
  </si>
  <si>
    <t>EXTIRPACAO E SUPRESSAO DE LESAO DE PELE E DE TECIDO CELULAR SUBCUTANEO</t>
  </si>
  <si>
    <t>TRATAMENTO CIRURGICO DE HIPERCERATOSE PLANTAR (C/ CORRECAO PLASTICA)</t>
  </si>
  <si>
    <t>TRATAMENTO CIRURGICO DO SINUS PRE-AURICULAR</t>
  </si>
  <si>
    <t>TRATAMENTO DE INFECÇÕES DE TRANSMISSÃO PREDOMINANTEMENTE SEXUAL (A50 A A64)</t>
  </si>
  <si>
    <t>TRATAMENTO DE COMPLICACOES RELACIONADAS PREDOMINANTEMENTE AO PUERPERIO</t>
  </si>
  <si>
    <t>TRATAMENTO DE INTERCORRENCIAS CLINICAS NA GRAVIDEZ</t>
  </si>
  <si>
    <t>TRATAMENTO DE INFECCOES ESPECIFICAS DO PERIODO PERINATAL</t>
  </si>
  <si>
    <t>TRATAMENTO DE OUTROS TRANSTORNOS ORIGINADOS NO PERIODO PERINATAL</t>
  </si>
  <si>
    <t>TRATAMENTO DE TRANSTORNOS HEMORRAGICOS E HEMATOLOGICOS DO FETO E DO RECEM-NASCIDO</t>
  </si>
  <si>
    <t>TRATAMENTO DE TRANSTORNOS RELACIONADOS C/ A DURACAO DA GESTACAO E C/ O CRESCIMENTO FETAL</t>
  </si>
  <si>
    <t>TRATAMENTO DE TRANSTORNOS RESPIRATORIOS E CARDIOVASCULARES ESPECIFICOS DO PERIODO NEONATAL</t>
  </si>
  <si>
    <t>TRATAMENTO DE TRAUMATISMO DE PARTO NO NEONATO</t>
  </si>
  <si>
    <t>0301060010</t>
  </si>
  <si>
    <t>0301060029</t>
  </si>
  <si>
    <t>ATENDIMENTO DE URGENCIA C/ OBSERVACAO ATE 24 HORAS EM ATENCAO ESPECIALIZADA</t>
  </si>
  <si>
    <t>0401010104</t>
  </si>
  <si>
    <t>0411010069</t>
  </si>
  <si>
    <t>0408050357</t>
  </si>
  <si>
    <t>0408030607</t>
  </si>
  <si>
    <t>0408030755</t>
  </si>
  <si>
    <t>0408020628</t>
  </si>
  <si>
    <t>0404010253</t>
  </si>
  <si>
    <t>0404010385</t>
  </si>
  <si>
    <t>0404020046</t>
  </si>
  <si>
    <t>0404030165</t>
  </si>
  <si>
    <t>0404030173</t>
  </si>
  <si>
    <t>0406020191</t>
  </si>
  <si>
    <t>0406020256</t>
  </si>
  <si>
    <t>0407040196</t>
  </si>
  <si>
    <t>0407040200</t>
  </si>
  <si>
    <t>0409020028</t>
  </si>
  <si>
    <t>0409020095</t>
  </si>
  <si>
    <t>0409040037</t>
  </si>
  <si>
    <t>0409040193</t>
  </si>
  <si>
    <t>0409050024</t>
  </si>
  <si>
    <t>I</t>
  </si>
  <si>
    <t>0101010028</t>
  </si>
  <si>
    <t>0201010011</t>
  </si>
  <si>
    <t>0201010062</t>
  </si>
  <si>
    <t>0201010100</t>
  </si>
  <si>
    <t>0201010160</t>
  </si>
  <si>
    <t>0201010178</t>
  </si>
  <si>
    <t>0201010240</t>
  </si>
  <si>
    <t>0201010356</t>
  </si>
  <si>
    <t>0201010445</t>
  </si>
  <si>
    <t>0201010488</t>
  </si>
  <si>
    <t>0201010496</t>
  </si>
  <si>
    <t>0201010593</t>
  </si>
  <si>
    <t>0201010615</t>
  </si>
  <si>
    <t>0201010640</t>
  </si>
  <si>
    <t>0201010658</t>
  </si>
  <si>
    <t>0201020017</t>
  </si>
  <si>
    <t>0202010015</t>
  </si>
  <si>
    <t>0202010058</t>
  </si>
  <si>
    <t>0202010066</t>
  </si>
  <si>
    <t>0202010090</t>
  </si>
  <si>
    <t>0202010104</t>
  </si>
  <si>
    <t>0202010112</t>
  </si>
  <si>
    <t>0202010171</t>
  </si>
  <si>
    <t>0202010198</t>
  </si>
  <si>
    <t>0202010236</t>
  </si>
  <si>
    <t>0202010341</t>
  </si>
  <si>
    <t>0202010350</t>
  </si>
  <si>
    <t>0202010457</t>
  </si>
  <si>
    <t>0202010490</t>
  </si>
  <si>
    <t>0202010520</t>
  </si>
  <si>
    <t>0202010546</t>
  </si>
  <si>
    <t>0202010589</t>
  </si>
  <si>
    <t>0202010597</t>
  </si>
  <si>
    <t>0202010732</t>
  </si>
  <si>
    <t>0202010767</t>
  </si>
  <si>
    <t>0202010775</t>
  </si>
  <si>
    <t>0202010783</t>
  </si>
  <si>
    <t>0202020045</t>
  </si>
  <si>
    <t>0202020053</t>
  </si>
  <si>
    <t>0202020061</t>
  </si>
  <si>
    <t>0202020088</t>
  </si>
  <si>
    <t>0202020169</t>
  </si>
  <si>
    <t>0202020177</t>
  </si>
  <si>
    <t>0202020185</t>
  </si>
  <si>
    <t>0202020193</t>
  </si>
  <si>
    <t>0202020215</t>
  </si>
  <si>
    <t>0202020223</t>
  </si>
  <si>
    <t>0202020240</t>
  </si>
  <si>
    <t>0202020258</t>
  </si>
  <si>
    <t>0202020266</t>
  </si>
  <si>
    <t>0202020274</t>
  </si>
  <si>
    <t>0202020282</t>
  </si>
  <si>
    <t>0202020312</t>
  </si>
  <si>
    <t>0202020320</t>
  </si>
  <si>
    <t>0202020347</t>
  </si>
  <si>
    <t>0202020401</t>
  </si>
  <si>
    <t>0202020428</t>
  </si>
  <si>
    <t>0202020436</t>
  </si>
  <si>
    <t>0202020533</t>
  </si>
  <si>
    <t>0202030016</t>
  </si>
  <si>
    <t>0202030024</t>
  </si>
  <si>
    <t>0202030199</t>
  </si>
  <si>
    <t>0202030229</t>
  </si>
  <si>
    <t>0202030237</t>
  </si>
  <si>
    <t>0202030288</t>
  </si>
  <si>
    <t>0202030326</t>
  </si>
  <si>
    <t>0202030369</t>
  </si>
  <si>
    <t>0202030377</t>
  </si>
  <si>
    <t>0202030385</t>
  </si>
  <si>
    <t>0202030393</t>
  </si>
  <si>
    <t>0202030431</t>
  </si>
  <si>
    <t>0202030440</t>
  </si>
  <si>
    <t>0202030458</t>
  </si>
  <si>
    <t>0202030482</t>
  </si>
  <si>
    <t>0202030504</t>
  </si>
  <si>
    <t>0202030512</t>
  </si>
  <si>
    <t>0202030520</t>
  </si>
  <si>
    <t>0202030539</t>
  </si>
  <si>
    <t>0202030547</t>
  </si>
  <si>
    <t>0202030563</t>
  </si>
  <si>
    <t>0202030601</t>
  </si>
  <si>
    <t>0202030610</t>
  </si>
  <si>
    <t>0202030652</t>
  </si>
  <si>
    <t>0202030660</t>
  </si>
  <si>
    <t>0202030695</t>
  </si>
  <si>
    <t>0202030709</t>
  </si>
  <si>
    <t>0202030717</t>
  </si>
  <si>
    <t>0202030750</t>
  </si>
  <si>
    <t>0202030822</t>
  </si>
  <si>
    <t>0202030849</t>
  </si>
  <si>
    <t>0202030865</t>
  </si>
  <si>
    <t>0202030938</t>
  </si>
  <si>
    <t>0202031004</t>
  </si>
  <si>
    <t>0202031055</t>
  </si>
  <si>
    <t>0202031071</t>
  </si>
  <si>
    <t>0202031080</t>
  </si>
  <si>
    <t>0202031101</t>
  </si>
  <si>
    <t>0202031144</t>
  </si>
  <si>
    <t>0202031152</t>
  </si>
  <si>
    <t>0202031187</t>
  </si>
  <si>
    <t>0202031195</t>
  </si>
  <si>
    <t>0202031209</t>
  </si>
  <si>
    <t>0202031217</t>
  </si>
  <si>
    <t>0202040020</t>
  </si>
  <si>
    <t>0202040062</t>
  </si>
  <si>
    <t>0202040070</t>
  </si>
  <si>
    <t>0202040100</t>
  </si>
  <si>
    <t>0202040160</t>
  </si>
  <si>
    <t>0202050050</t>
  </si>
  <si>
    <t>0202050068</t>
  </si>
  <si>
    <t>0202050076</t>
  </si>
  <si>
    <t>0202050084</t>
  </si>
  <si>
    <t>0202050106</t>
  </si>
  <si>
    <t>0202050130</t>
  </si>
  <si>
    <t>0202050149</t>
  </si>
  <si>
    <t>0202050165</t>
  </si>
  <si>
    <t>0202050173</t>
  </si>
  <si>
    <t>0202050190</t>
  </si>
  <si>
    <t>0202050203</t>
  </si>
  <si>
    <t>0202050211</t>
  </si>
  <si>
    <t>0202050220</t>
  </si>
  <si>
    <t>0202050238</t>
  </si>
  <si>
    <t>0202050262</t>
  </si>
  <si>
    <t>0202050270</t>
  </si>
  <si>
    <t>0202050289</t>
  </si>
  <si>
    <t>0202050297</t>
  </si>
  <si>
    <t>0202050319</t>
  </si>
  <si>
    <t>0202060039</t>
  </si>
  <si>
    <t>0202060055</t>
  </si>
  <si>
    <t>0202060071</t>
  </si>
  <si>
    <t>0202060098</t>
  </si>
  <si>
    <t>0202060101</t>
  </si>
  <si>
    <t>0202060195</t>
  </si>
  <si>
    <t>0202060209</t>
  </si>
  <si>
    <t>0202060284</t>
  </si>
  <si>
    <t>0202060411</t>
  </si>
  <si>
    <t>0202060438</t>
  </si>
  <si>
    <t>0202060446</t>
  </si>
  <si>
    <t>0202060462</t>
  </si>
  <si>
    <t>0202060470</t>
  </si>
  <si>
    <t>0202070018</t>
  </si>
  <si>
    <t>0202070026</t>
  </si>
  <si>
    <t>0202070042</t>
  </si>
  <si>
    <t>0202070069</t>
  </si>
  <si>
    <t>0202070077</t>
  </si>
  <si>
    <t>0202070093</t>
  </si>
  <si>
    <t>0202070107</t>
  </si>
  <si>
    <t>0202070115</t>
  </si>
  <si>
    <t>0202070123</t>
  </si>
  <si>
    <t>0202070131</t>
  </si>
  <si>
    <t>0202070140</t>
  </si>
  <si>
    <t>0202070166</t>
  </si>
  <si>
    <t>0202070174</t>
  </si>
  <si>
    <t>0202070182</t>
  </si>
  <si>
    <t>0202070190</t>
  </si>
  <si>
    <t>0202070204</t>
  </si>
  <si>
    <t>0202070212</t>
  </si>
  <si>
    <t>0202070220</t>
  </si>
  <si>
    <t>0202070239</t>
  </si>
  <si>
    <t>0202070247</t>
  </si>
  <si>
    <t>0202070263</t>
  </si>
  <si>
    <t>0202070271</t>
  </si>
  <si>
    <t>0202070280</t>
  </si>
  <si>
    <t>0202070298</t>
  </si>
  <si>
    <t>0202070301</t>
  </si>
  <si>
    <t>0202070310</t>
  </si>
  <si>
    <t>0202070328</t>
  </si>
  <si>
    <t>0202070336</t>
  </si>
  <si>
    <t>0202070344</t>
  </si>
  <si>
    <t>0202080170</t>
  </si>
  <si>
    <t>0202080200</t>
  </si>
  <si>
    <t>0202080218</t>
  </si>
  <si>
    <t>0202080226</t>
  </si>
  <si>
    <t>0202080242</t>
  </si>
  <si>
    <t>0202090027</t>
  </si>
  <si>
    <t>0202090043</t>
  </si>
  <si>
    <t>0202090086</t>
  </si>
  <si>
    <t>0202090094</t>
  </si>
  <si>
    <t>0202090108</t>
  </si>
  <si>
    <t>0202090116</t>
  </si>
  <si>
    <t>0202090159</t>
  </si>
  <si>
    <t>0202090167</t>
  </si>
  <si>
    <t>0202090175</t>
  </si>
  <si>
    <t>0202090230</t>
  </si>
  <si>
    <t>0202090248</t>
  </si>
  <si>
    <t>0202090256</t>
  </si>
  <si>
    <t>0202090272</t>
  </si>
  <si>
    <t>0202090280</t>
  </si>
  <si>
    <t>0202090310</t>
  </si>
  <si>
    <t>0202090329</t>
  </si>
  <si>
    <t>0202090337</t>
  </si>
  <si>
    <t>0202090345</t>
  </si>
  <si>
    <t>0202090353</t>
  </si>
  <si>
    <t>0202100014</t>
  </si>
  <si>
    <t>0202100022</t>
  </si>
  <si>
    <t>0202100049</t>
  </si>
  <si>
    <t>0202110010</t>
  </si>
  <si>
    <t>0202110028</t>
  </si>
  <si>
    <t>0202110036</t>
  </si>
  <si>
    <t>0202110044</t>
  </si>
  <si>
    <t>0202110052</t>
  </si>
  <si>
    <t>0202110060</t>
  </si>
  <si>
    <t>0202110079</t>
  </si>
  <si>
    <t>0202110087</t>
  </si>
  <si>
    <t>0202110095</t>
  </si>
  <si>
    <t>0202110109</t>
  </si>
  <si>
    <t>0202110117</t>
  </si>
  <si>
    <t>0202110125</t>
  </si>
  <si>
    <t>0202110133</t>
  </si>
  <si>
    <t>0202110141</t>
  </si>
  <si>
    <t>0202120015</t>
  </si>
  <si>
    <t>0202120040</t>
  </si>
  <si>
    <t>0202120058</t>
  </si>
  <si>
    <t>0202120066</t>
  </si>
  <si>
    <t>0203010027</t>
  </si>
  <si>
    <t>0203020022</t>
  </si>
  <si>
    <t>0204010012</t>
  </si>
  <si>
    <t>0204010020</t>
  </si>
  <si>
    <t>0204010047</t>
  </si>
  <si>
    <t>0204010098</t>
  </si>
  <si>
    <t>0204010110</t>
  </si>
  <si>
    <t>0204010136</t>
  </si>
  <si>
    <t>0204010160</t>
  </si>
  <si>
    <t>0204010179</t>
  </si>
  <si>
    <t>0204010195</t>
  </si>
  <si>
    <t>0204010209</t>
  </si>
  <si>
    <t>0204020018</t>
  </si>
  <si>
    <t>0204020131</t>
  </si>
  <si>
    <t>0204030013</t>
  </si>
  <si>
    <t>0204030021</t>
  </si>
  <si>
    <t>0204030048</t>
  </si>
  <si>
    <t>0204030056</t>
  </si>
  <si>
    <t>0204030064</t>
  </si>
  <si>
    <t>0204030129</t>
  </si>
  <si>
    <t>0204040027</t>
  </si>
  <si>
    <t>0204050049</t>
  </si>
  <si>
    <t>0204050103</t>
  </si>
  <si>
    <t>0204050162</t>
  </si>
  <si>
    <t>0204060010</t>
  </si>
  <si>
    <t>0204060036</t>
  </si>
  <si>
    <t>0204060044</t>
  </si>
  <si>
    <t>0204060052</t>
  </si>
  <si>
    <t>0205010024</t>
  </si>
  <si>
    <t>0205020135</t>
  </si>
  <si>
    <t>0205020194</t>
  </si>
  <si>
    <t>0206010087</t>
  </si>
  <si>
    <t>0208010041</t>
  </si>
  <si>
    <t>0208010050</t>
  </si>
  <si>
    <t>0208010068</t>
  </si>
  <si>
    <t>0208010076</t>
  </si>
  <si>
    <t>0208020128</t>
  </si>
  <si>
    <t>0208030034</t>
  </si>
  <si>
    <t>0208030050</t>
  </si>
  <si>
    <t>0208040064</t>
  </si>
  <si>
    <t>0208040072</t>
  </si>
  <si>
    <t>0208040080</t>
  </si>
  <si>
    <t>0208050043</t>
  </si>
  <si>
    <t>0208070010</t>
  </si>
  <si>
    <t>0208080015</t>
  </si>
  <si>
    <t>0208080023</t>
  </si>
  <si>
    <t>0208080031</t>
  </si>
  <si>
    <t>0208090037</t>
  </si>
  <si>
    <t>0209010010</t>
  </si>
  <si>
    <t>0209010045</t>
  </si>
  <si>
    <t>0209010061</t>
  </si>
  <si>
    <t>0209030011</t>
  </si>
  <si>
    <t>0209040025</t>
  </si>
  <si>
    <t>0209040050</t>
  </si>
  <si>
    <t>0210010037</t>
  </si>
  <si>
    <t>0210010045</t>
  </si>
  <si>
    <t>0210010053</t>
  </si>
  <si>
    <t>0210010088</t>
  </si>
  <si>
    <t>0210010096</t>
  </si>
  <si>
    <t>0210010118</t>
  </si>
  <si>
    <t>0210010126</t>
  </si>
  <si>
    <t>0210010169</t>
  </si>
  <si>
    <t>0210010177</t>
  </si>
  <si>
    <t>0210010185</t>
  </si>
  <si>
    <t>0210010193</t>
  </si>
  <si>
    <t>0210010207</t>
  </si>
  <si>
    <t>0210020016</t>
  </si>
  <si>
    <t>0211010014</t>
  </si>
  <si>
    <t>0211010022</t>
  </si>
  <si>
    <t>0211010030</t>
  </si>
  <si>
    <t>0211010049</t>
  </si>
  <si>
    <t>0211030015</t>
  </si>
  <si>
    <t>0211030023</t>
  </si>
  <si>
    <t>0211030031</t>
  </si>
  <si>
    <t>0211030058</t>
  </si>
  <si>
    <t>0211030066</t>
  </si>
  <si>
    <t>0211030074</t>
  </si>
  <si>
    <t>0211030082</t>
  </si>
  <si>
    <t>0211030090</t>
  </si>
  <si>
    <t>0211040010</t>
  </si>
  <si>
    <t>0211040037</t>
  </si>
  <si>
    <t>0211040045</t>
  </si>
  <si>
    <t>0211040053</t>
  </si>
  <si>
    <t>0211040061</t>
  </si>
  <si>
    <t>0211050032</t>
  </si>
  <si>
    <t>0211050040</t>
  </si>
  <si>
    <t>0211050059</t>
  </si>
  <si>
    <t>0211050105</t>
  </si>
  <si>
    <t>0211050113</t>
  </si>
  <si>
    <t>0211050121</t>
  </si>
  <si>
    <t>0211050130</t>
  </si>
  <si>
    <t>0211050148</t>
  </si>
  <si>
    <t>0211050156</t>
  </si>
  <si>
    <t>0211060054</t>
  </si>
  <si>
    <t>0211060070</t>
  </si>
  <si>
    <t>0211060089</t>
  </si>
  <si>
    <t>0211060097</t>
  </si>
  <si>
    <t>0211060135</t>
  </si>
  <si>
    <t>0211060143</t>
  </si>
  <si>
    <t>0211060160</t>
  </si>
  <si>
    <t>0211060178</t>
  </si>
  <si>
    <t>0211060186</t>
  </si>
  <si>
    <t>0211060208</t>
  </si>
  <si>
    <t>0211060216</t>
  </si>
  <si>
    <t>0211060224</t>
  </si>
  <si>
    <t>0211060232</t>
  </si>
  <si>
    <t>0211070017</t>
  </si>
  <si>
    <t>0211070025</t>
  </si>
  <si>
    <t>0211070033</t>
  </si>
  <si>
    <t>0211070050</t>
  </si>
  <si>
    <t>0211070068</t>
  </si>
  <si>
    <t>0211070076</t>
  </si>
  <si>
    <t>0211070084</t>
  </si>
  <si>
    <t>0211070092</t>
  </si>
  <si>
    <t>0211070106</t>
  </si>
  <si>
    <t>0211070114</t>
  </si>
  <si>
    <t>0211070122</t>
  </si>
  <si>
    <t>0211070130</t>
  </si>
  <si>
    <t>0211070149</t>
  </si>
  <si>
    <t>0211070157</t>
  </si>
  <si>
    <t>0211070165</t>
  </si>
  <si>
    <t>0211070173</t>
  </si>
  <si>
    <t>0211070181</t>
  </si>
  <si>
    <t>0211070190</t>
  </si>
  <si>
    <t>0211070203</t>
  </si>
  <si>
    <t>0211070220</t>
  </si>
  <si>
    <t>0211070238</t>
  </si>
  <si>
    <t>0211070246</t>
  </si>
  <si>
    <t>0211070254</t>
  </si>
  <si>
    <t>0211070262</t>
  </si>
  <si>
    <t>0211070270</t>
  </si>
  <si>
    <t>0211070289</t>
  </si>
  <si>
    <t>0211070297</t>
  </si>
  <si>
    <t>0211070300</t>
  </si>
  <si>
    <t>0211070319</t>
  </si>
  <si>
    <t>0211070327</t>
  </si>
  <si>
    <t>0211070335</t>
  </si>
  <si>
    <t>0211070343</t>
  </si>
  <si>
    <t>0211070351</t>
  </si>
  <si>
    <t>0211070360</t>
  </si>
  <si>
    <t>0211080012</t>
  </si>
  <si>
    <t>0211080020</t>
  </si>
  <si>
    <t>0211080039</t>
  </si>
  <si>
    <t>0211080047</t>
  </si>
  <si>
    <t>0211080071</t>
  </si>
  <si>
    <t>0211080080</t>
  </si>
  <si>
    <t>0211090018</t>
  </si>
  <si>
    <t>0211090026</t>
  </si>
  <si>
    <t>0211090034</t>
  </si>
  <si>
    <t>0211090042</t>
  </si>
  <si>
    <t>0211090050</t>
  </si>
  <si>
    <t>0211090069</t>
  </si>
  <si>
    <t>0211090077</t>
  </si>
  <si>
    <t>0211100013</t>
  </si>
  <si>
    <t>0212010042</t>
  </si>
  <si>
    <t>0212020030</t>
  </si>
  <si>
    <t>0214010058</t>
  </si>
  <si>
    <t>0214010074</t>
  </si>
  <si>
    <t>0301010102</t>
  </si>
  <si>
    <t>0301010161</t>
  </si>
  <si>
    <t>0301020035</t>
  </si>
  <si>
    <t>0301030022</t>
  </si>
  <si>
    <t>0301030065</t>
  </si>
  <si>
    <t>0301030073</t>
  </si>
  <si>
    <t>0301030154</t>
  </si>
  <si>
    <t>0301040036</t>
  </si>
  <si>
    <t>0301040044</t>
  </si>
  <si>
    <t>0301050015</t>
  </si>
  <si>
    <t>0301050031</t>
  </si>
  <si>
    <t>0301050066</t>
  </si>
  <si>
    <t>0301060061</t>
  </si>
  <si>
    <t>0301060070</t>
  </si>
  <si>
    <t>0301060088</t>
  </si>
  <si>
    <t>0301060096</t>
  </si>
  <si>
    <t>0301070016</t>
  </si>
  <si>
    <t>0301070024</t>
  </si>
  <si>
    <t>0301070032</t>
  </si>
  <si>
    <t>0301070040</t>
  </si>
  <si>
    <t>0301070059</t>
  </si>
  <si>
    <t>0301070067</t>
  </si>
  <si>
    <t>0301070075</t>
  </si>
  <si>
    <t>0301070083</t>
  </si>
  <si>
    <t>0301070091</t>
  </si>
  <si>
    <t>0301070105</t>
  </si>
  <si>
    <t>0301070113</t>
  </si>
  <si>
    <t>0301070121</t>
  </si>
  <si>
    <t>0301070130</t>
  </si>
  <si>
    <t>0301070148</t>
  </si>
  <si>
    <t>0301070156</t>
  </si>
  <si>
    <t>0301070164</t>
  </si>
  <si>
    <t>0301080020</t>
  </si>
  <si>
    <t>0301080038</t>
  </si>
  <si>
    <t>0301080046</t>
  </si>
  <si>
    <t>0301080143</t>
  </si>
  <si>
    <t>0301080151</t>
  </si>
  <si>
    <t>0301080160</t>
  </si>
  <si>
    <t>0301080178</t>
  </si>
  <si>
    <t>0301080194</t>
  </si>
  <si>
    <t>0301080208</t>
  </si>
  <si>
    <t>0301080216</t>
  </si>
  <si>
    <t>0301080224</t>
  </si>
  <si>
    <t>0301080232</t>
  </si>
  <si>
    <t>0301080240</t>
  </si>
  <si>
    <t>0301080259</t>
  </si>
  <si>
    <t>0301080267</t>
  </si>
  <si>
    <t>0301080275</t>
  </si>
  <si>
    <t>0301080283</t>
  </si>
  <si>
    <t>0301080291</t>
  </si>
  <si>
    <t>0301080305</t>
  </si>
  <si>
    <t>0301080313</t>
  </si>
  <si>
    <t>0301080321</t>
  </si>
  <si>
    <t>0301080330</t>
  </si>
  <si>
    <t>0301080348</t>
  </si>
  <si>
    <t>0301080356</t>
  </si>
  <si>
    <t>0301080364</t>
  </si>
  <si>
    <t>0301080372</t>
  </si>
  <si>
    <t>0301080380</t>
  </si>
  <si>
    <t>0301080399</t>
  </si>
  <si>
    <t>0301090017</t>
  </si>
  <si>
    <t>0301090025</t>
  </si>
  <si>
    <t>0301100063</t>
  </si>
  <si>
    <t>0301100071</t>
  </si>
  <si>
    <t>0301100098</t>
  </si>
  <si>
    <t>0301110018</t>
  </si>
  <si>
    <t>0301110026</t>
  </si>
  <si>
    <t>0301120013</t>
  </si>
  <si>
    <t>0301120021</t>
  </si>
  <si>
    <t>0301120030</t>
  </si>
  <si>
    <t>0301120048</t>
  </si>
  <si>
    <t>0301120056</t>
  </si>
  <si>
    <t>0301120064</t>
  </si>
  <si>
    <t>0301120072</t>
  </si>
  <si>
    <t>0301120080</t>
  </si>
  <si>
    <t>0301130019</t>
  </si>
  <si>
    <t>0302030018</t>
  </si>
  <si>
    <t>0302030026</t>
  </si>
  <si>
    <t>0302070010</t>
  </si>
  <si>
    <t>0303010096</t>
  </si>
  <si>
    <t>0303010134</t>
  </si>
  <si>
    <t>0303010150</t>
  </si>
  <si>
    <t>0303010177</t>
  </si>
  <si>
    <t>0303010193</t>
  </si>
  <si>
    <t>0303010207</t>
  </si>
  <si>
    <t>0303020016</t>
  </si>
  <si>
    <t>0303020024</t>
  </si>
  <si>
    <t>0303020075</t>
  </si>
  <si>
    <t>0303040025</t>
  </si>
  <si>
    <t>0303040300</t>
  </si>
  <si>
    <t>0303050012</t>
  </si>
  <si>
    <t>0303050020</t>
  </si>
  <si>
    <t>0303050039</t>
  </si>
  <si>
    <t>0303050047</t>
  </si>
  <si>
    <t>0303050055</t>
  </si>
  <si>
    <t>0303050063</t>
  </si>
  <si>
    <t>0303050071</t>
  </si>
  <si>
    <t>0303050080</t>
  </si>
  <si>
    <t>0303050098</t>
  </si>
  <si>
    <t>0303050101</t>
  </si>
  <si>
    <t>0303050110</t>
  </si>
  <si>
    <t>0303050152</t>
  </si>
  <si>
    <t>0303050160</t>
  </si>
  <si>
    <t>0303050179</t>
  </si>
  <si>
    <t>0303050187</t>
  </si>
  <si>
    <t>0303050195</t>
  </si>
  <si>
    <t>0303050209</t>
  </si>
  <si>
    <t>0303050217</t>
  </si>
  <si>
    <t>0303050225</t>
  </si>
  <si>
    <t>0303060050</t>
  </si>
  <si>
    <t>0303060271</t>
  </si>
  <si>
    <t>0303070048</t>
  </si>
  <si>
    <t>0303070056</t>
  </si>
  <si>
    <t>0303070137</t>
  </si>
  <si>
    <t>0303080019</t>
  </si>
  <si>
    <t>0303080027</t>
  </si>
  <si>
    <t>0303080035</t>
  </si>
  <si>
    <t>0303080108</t>
  </si>
  <si>
    <t>0303080116</t>
  </si>
  <si>
    <t>0303090014</t>
  </si>
  <si>
    <t>0303090111</t>
  </si>
  <si>
    <t>0303090189</t>
  </si>
  <si>
    <t>0303090219</t>
  </si>
  <si>
    <t>0303090251</t>
  </si>
  <si>
    <t>0303090260</t>
  </si>
  <si>
    <t>0303090286</t>
  </si>
  <si>
    <t>0303100028</t>
  </si>
  <si>
    <t>0303120053</t>
  </si>
  <si>
    <t>0303130016</t>
  </si>
  <si>
    <t>0303130024</t>
  </si>
  <si>
    <t>0303130040</t>
  </si>
  <si>
    <t>0303130075</t>
  </si>
  <si>
    <t>0303130083</t>
  </si>
  <si>
    <t>0303140011</t>
  </si>
  <si>
    <t>0303170131</t>
  </si>
  <si>
    <t>0303170140</t>
  </si>
  <si>
    <t>0303170158</t>
  </si>
  <si>
    <t>0303170166</t>
  </si>
  <si>
    <t>0303170174</t>
  </si>
  <si>
    <t>0303170182</t>
  </si>
  <si>
    <t>0303190019</t>
  </si>
  <si>
    <t>0304010111</t>
  </si>
  <si>
    <t>0304010170</t>
  </si>
  <si>
    <t>0304010340</t>
  </si>
  <si>
    <t>0304020125</t>
  </si>
  <si>
    <t>0304030023</t>
  </si>
  <si>
    <t>0304030104</t>
  </si>
  <si>
    <t>0304030201</t>
  </si>
  <si>
    <t>0304040185</t>
  </si>
  <si>
    <t>0304050180</t>
  </si>
  <si>
    <t>0304050261</t>
  </si>
  <si>
    <t>0304050270</t>
  </si>
  <si>
    <t>0304050288</t>
  </si>
  <si>
    <t>0304050296</t>
  </si>
  <si>
    <t>0304050300</t>
  </si>
  <si>
    <t>0304050318</t>
  </si>
  <si>
    <t>0304050326</t>
  </si>
  <si>
    <t>0304060046</t>
  </si>
  <si>
    <t>0304060097</t>
  </si>
  <si>
    <t>0304060100</t>
  </si>
  <si>
    <t>0304070050</t>
  </si>
  <si>
    <t>0304080047</t>
  </si>
  <si>
    <t>0304080063</t>
  </si>
  <si>
    <t>0306020017</t>
  </si>
  <si>
    <t>0306020025</t>
  </si>
  <si>
    <t>0306020033</t>
  </si>
  <si>
    <t>0306020050</t>
  </si>
  <si>
    <t>0306020114</t>
  </si>
  <si>
    <t>0306020122</t>
  </si>
  <si>
    <t>0307010058</t>
  </si>
  <si>
    <t>0307020037</t>
  </si>
  <si>
    <t>0307020061</t>
  </si>
  <si>
    <t>0307020118</t>
  </si>
  <si>
    <t>0307040011</t>
  </si>
  <si>
    <t>0307040100</t>
  </si>
  <si>
    <t>0307040119</t>
  </si>
  <si>
    <t>0307040127</t>
  </si>
  <si>
    <t>0308010027</t>
  </si>
  <si>
    <t>0308020022</t>
  </si>
  <si>
    <t>0308030010</t>
  </si>
  <si>
    <t>0308030036</t>
  </si>
  <si>
    <t>0309010039</t>
  </si>
  <si>
    <t>0309020018</t>
  </si>
  <si>
    <t>0309020026</t>
  </si>
  <si>
    <t>0309020034</t>
  </si>
  <si>
    <t>0309030013</t>
  </si>
  <si>
    <t>0309030021</t>
  </si>
  <si>
    <t>0309030030</t>
  </si>
  <si>
    <t>0309030048</t>
  </si>
  <si>
    <t>0309030056</t>
  </si>
  <si>
    <t>0309030064</t>
  </si>
  <si>
    <t>0309030072</t>
  </si>
  <si>
    <t>0309030080</t>
  </si>
  <si>
    <t>0309030102</t>
  </si>
  <si>
    <t>0309030110</t>
  </si>
  <si>
    <t>0309030129</t>
  </si>
  <si>
    <t>0309030137</t>
  </si>
  <si>
    <t>0309030145</t>
  </si>
  <si>
    <t>0309030153</t>
  </si>
  <si>
    <t>0309050014</t>
  </si>
  <si>
    <t>0309050030</t>
  </si>
  <si>
    <t>0401010040</t>
  </si>
  <si>
    <t>0401010090</t>
  </si>
  <si>
    <t>0401010120</t>
  </si>
  <si>
    <t>0401020118</t>
  </si>
  <si>
    <t>0401020126</t>
  </si>
  <si>
    <t>0401020134</t>
  </si>
  <si>
    <t>0402010019</t>
  </si>
  <si>
    <t>0403010390</t>
  </si>
  <si>
    <t>0403020107</t>
  </si>
  <si>
    <t>0403040060</t>
  </si>
  <si>
    <t>0403040108</t>
  </si>
  <si>
    <t>0403040124</t>
  </si>
  <si>
    <t>0403050014</t>
  </si>
  <si>
    <t>0403050022</t>
  </si>
  <si>
    <t>0403050049</t>
  </si>
  <si>
    <t>0403050065</t>
  </si>
  <si>
    <t>0403050081</t>
  </si>
  <si>
    <t>0403050111</t>
  </si>
  <si>
    <t>0403050120</t>
  </si>
  <si>
    <t>0403050146</t>
  </si>
  <si>
    <t>0403050162</t>
  </si>
  <si>
    <t>0403060010</t>
  </si>
  <si>
    <t>0403060028</t>
  </si>
  <si>
    <t>0403060036</t>
  </si>
  <si>
    <t>0403060044</t>
  </si>
  <si>
    <t>0403060060</t>
  </si>
  <si>
    <t>0403060079</t>
  </si>
  <si>
    <t>0403060087</t>
  </si>
  <si>
    <t>0403060095</t>
  </si>
  <si>
    <t>0403080010</t>
  </si>
  <si>
    <t>0403080029</t>
  </si>
  <si>
    <t>0403080037</t>
  </si>
  <si>
    <t>0403080045</t>
  </si>
  <si>
    <t>0403080053</t>
  </si>
  <si>
    <t>0403080061</t>
  </si>
  <si>
    <t>0403080070</t>
  </si>
  <si>
    <t>0403080088</t>
  </si>
  <si>
    <t>0403080096</t>
  </si>
  <si>
    <t>0403080100</t>
  </si>
  <si>
    <t>0404010040</t>
  </si>
  <si>
    <t>0404010059</t>
  </si>
  <si>
    <t>0404010067</t>
  </si>
  <si>
    <t>0404010075</t>
  </si>
  <si>
    <t>0404010091</t>
  </si>
  <si>
    <t>0404010148</t>
  </si>
  <si>
    <t>0404010156</t>
  </si>
  <si>
    <t>0404010172</t>
  </si>
  <si>
    <t>0404010180</t>
  </si>
  <si>
    <t>0404010199</t>
  </si>
  <si>
    <t>0404010202</t>
  </si>
  <si>
    <t>0404010245</t>
  </si>
  <si>
    <t>0404010261</t>
  </si>
  <si>
    <t>0404010270</t>
  </si>
  <si>
    <t>0404010288</t>
  </si>
  <si>
    <t>0404010296</t>
  </si>
  <si>
    <t>0404010369</t>
  </si>
  <si>
    <t>0404010393</t>
  </si>
  <si>
    <t>0404010407</t>
  </si>
  <si>
    <t>0404010431</t>
  </si>
  <si>
    <t>0404010440</t>
  </si>
  <si>
    <t>0404010458</t>
  </si>
  <si>
    <t>0404010490</t>
  </si>
  <si>
    <t>0404010504</t>
  </si>
  <si>
    <t>0404010520</t>
  </si>
  <si>
    <t>0404010539</t>
  </si>
  <si>
    <t>0404010547</t>
  </si>
  <si>
    <t>0404010555</t>
  </si>
  <si>
    <t>0404020011</t>
  </si>
  <si>
    <t>0404020054</t>
  </si>
  <si>
    <t>0404020062</t>
  </si>
  <si>
    <t>0404020178</t>
  </si>
  <si>
    <t>0404020224</t>
  </si>
  <si>
    <t>0404020291</t>
  </si>
  <si>
    <t>0404020348</t>
  </si>
  <si>
    <t>0404020399</t>
  </si>
  <si>
    <t>0404020429</t>
  </si>
  <si>
    <t>0404020445</t>
  </si>
  <si>
    <t>0404020488</t>
  </si>
  <si>
    <t>0404020577</t>
  </si>
  <si>
    <t>0404020615</t>
  </si>
  <si>
    <t>0404020623</t>
  </si>
  <si>
    <t>0404020631</t>
  </si>
  <si>
    <t>0404020690</t>
  </si>
  <si>
    <t>0404020712</t>
  </si>
  <si>
    <t>0404020739</t>
  </si>
  <si>
    <t>0404020780</t>
  </si>
  <si>
    <t>0404030017</t>
  </si>
  <si>
    <t>0404030033</t>
  </si>
  <si>
    <t>0404030041</t>
  </si>
  <si>
    <t>0404030122</t>
  </si>
  <si>
    <t>0404030130</t>
  </si>
  <si>
    <t>0404030157</t>
  </si>
  <si>
    <t>0404030190</t>
  </si>
  <si>
    <t>0404030220</t>
  </si>
  <si>
    <t>0404030246</t>
  </si>
  <si>
    <t>0404030254</t>
  </si>
  <si>
    <t>0404030270</t>
  </si>
  <si>
    <t>0404030289</t>
  </si>
  <si>
    <t>0404030297</t>
  </si>
  <si>
    <t>0404030300</t>
  </si>
  <si>
    <t>0404030327</t>
  </si>
  <si>
    <t>0405010028</t>
  </si>
  <si>
    <t>0405010044</t>
  </si>
  <si>
    <t>0405010060</t>
  </si>
  <si>
    <t>0405010087</t>
  </si>
  <si>
    <t>0405010109</t>
  </si>
  <si>
    <t>0405010117</t>
  </si>
  <si>
    <t>0405010176</t>
  </si>
  <si>
    <t>0405010206</t>
  </si>
  <si>
    <t>0405030010</t>
  </si>
  <si>
    <t>0405030037</t>
  </si>
  <si>
    <t>0405030070</t>
  </si>
  <si>
    <t>0405030096</t>
  </si>
  <si>
    <t>0405030100</t>
  </si>
  <si>
    <t>0405030118</t>
  </si>
  <si>
    <t>0405030126</t>
  </si>
  <si>
    <t>0405030142</t>
  </si>
  <si>
    <t>0405030150</t>
  </si>
  <si>
    <t>0405030169</t>
  </si>
  <si>
    <t>0405030177</t>
  </si>
  <si>
    <t>0405030185</t>
  </si>
  <si>
    <t>0405030207</t>
  </si>
  <si>
    <t>0405030215</t>
  </si>
  <si>
    <t>0405030223</t>
  </si>
  <si>
    <t>0405030231</t>
  </si>
  <si>
    <t>0405040016</t>
  </si>
  <si>
    <t>0405040024</t>
  </si>
  <si>
    <t>0405040040</t>
  </si>
  <si>
    <t>0405040059</t>
  </si>
  <si>
    <t>0405040091</t>
  </si>
  <si>
    <t>0405040130</t>
  </si>
  <si>
    <t>0405040148</t>
  </si>
  <si>
    <t>0405040180</t>
  </si>
  <si>
    <t>0405050038</t>
  </si>
  <si>
    <t>0405050046</t>
  </si>
  <si>
    <t>0405050054</t>
  </si>
  <si>
    <t>0405050070</t>
  </si>
  <si>
    <t>0405050100</t>
  </si>
  <si>
    <t>0405050143</t>
  </si>
  <si>
    <t>0405050160</t>
  </si>
  <si>
    <t>0405050186</t>
  </si>
  <si>
    <t>0405050380</t>
  </si>
  <si>
    <t>0406010072</t>
  </si>
  <si>
    <t>0406010099</t>
  </si>
  <si>
    <t>0406010153</t>
  </si>
  <si>
    <t>0406010242</t>
  </si>
  <si>
    <t>0406010250</t>
  </si>
  <si>
    <t>0406010285</t>
  </si>
  <si>
    <t>0406010331</t>
  </si>
  <si>
    <t>0406010374</t>
  </si>
  <si>
    <t>0406010382</t>
  </si>
  <si>
    <t>0406010463</t>
  </si>
  <si>
    <t>0406010471</t>
  </si>
  <si>
    <t>0406010498</t>
  </si>
  <si>
    <t>0406010595</t>
  </si>
  <si>
    <t>0406010617</t>
  </si>
  <si>
    <t>0406010625</t>
  </si>
  <si>
    <t>0406010714</t>
  </si>
  <si>
    <t>0406010730</t>
  </si>
  <si>
    <t>0406010811</t>
  </si>
  <si>
    <t>0406010854</t>
  </si>
  <si>
    <t>0406010994</t>
  </si>
  <si>
    <t>0406011001</t>
  </si>
  <si>
    <t>0406011010</t>
  </si>
  <si>
    <t>0406011028</t>
  </si>
  <si>
    <t>0406011036</t>
  </si>
  <si>
    <t>0406011052</t>
  </si>
  <si>
    <t>0406011079</t>
  </si>
  <si>
    <t>0406011087</t>
  </si>
  <si>
    <t>0406011095</t>
  </si>
  <si>
    <t>0406011109</t>
  </si>
  <si>
    <t>0406011117</t>
  </si>
  <si>
    <t>0406011141</t>
  </si>
  <si>
    <t>0406011168</t>
  </si>
  <si>
    <t>0406011192</t>
  </si>
  <si>
    <t>0406011214</t>
  </si>
  <si>
    <t>0406011222</t>
  </si>
  <si>
    <t>0406011230</t>
  </si>
  <si>
    <t>0406011249</t>
  </si>
  <si>
    <t>0406020019</t>
  </si>
  <si>
    <t>0406020027</t>
  </si>
  <si>
    <t>0406020035</t>
  </si>
  <si>
    <t>0406020205</t>
  </si>
  <si>
    <t>0406020213</t>
  </si>
  <si>
    <t>0406020299</t>
  </si>
  <si>
    <t>0406020477</t>
  </si>
  <si>
    <t>0406020582</t>
  </si>
  <si>
    <t>0406030049</t>
  </si>
  <si>
    <t>0406030065</t>
  </si>
  <si>
    <t>0406030073</t>
  </si>
  <si>
    <t>0406030090</t>
  </si>
  <si>
    <t>0406040010</t>
  </si>
  <si>
    <t>0406040044</t>
  </si>
  <si>
    <t>0406040079</t>
  </si>
  <si>
    <t>0406040087</t>
  </si>
  <si>
    <t>0406040117</t>
  </si>
  <si>
    <t>0406040133</t>
  </si>
  <si>
    <t>0406040176</t>
  </si>
  <si>
    <t>0406040184</t>
  </si>
  <si>
    <t>0406040206</t>
  </si>
  <si>
    <t>0406040230</t>
  </si>
  <si>
    <t>0406040249</t>
  </si>
  <si>
    <t>0406040257</t>
  </si>
  <si>
    <t>0406040265</t>
  </si>
  <si>
    <t>0406040273</t>
  </si>
  <si>
    <t>0406040281</t>
  </si>
  <si>
    <t>0406040311</t>
  </si>
  <si>
    <t>0406040320</t>
  </si>
  <si>
    <t>0406050031</t>
  </si>
  <si>
    <t>0406050066</t>
  </si>
  <si>
    <t>0406050082</t>
  </si>
  <si>
    <t>0406050090</t>
  </si>
  <si>
    <t>0406050104</t>
  </si>
  <si>
    <t>0406050112</t>
  </si>
  <si>
    <t>0406050120</t>
  </si>
  <si>
    <t>0407010017</t>
  </si>
  <si>
    <t>0407010122</t>
  </si>
  <si>
    <t>0407010203</t>
  </si>
  <si>
    <t>0407010220</t>
  </si>
  <si>
    <t>0407010246</t>
  </si>
  <si>
    <t>0407010254</t>
  </si>
  <si>
    <t>0407010343</t>
  </si>
  <si>
    <t>0407010351</t>
  </si>
  <si>
    <t>0407010360</t>
  </si>
  <si>
    <t>0407010378</t>
  </si>
  <si>
    <t>0407020047</t>
  </si>
  <si>
    <t>0407020055</t>
  </si>
  <si>
    <t>0407020080</t>
  </si>
  <si>
    <t>0407020098</t>
  </si>
  <si>
    <t>0407020110</t>
  </si>
  <si>
    <t>0407020128</t>
  </si>
  <si>
    <t>0407020160</t>
  </si>
  <si>
    <t>0407020330</t>
  </si>
  <si>
    <t>0407020373</t>
  </si>
  <si>
    <t>0407020390</t>
  </si>
  <si>
    <t>0407020489</t>
  </si>
  <si>
    <t>0407020497</t>
  </si>
  <si>
    <t>0407030050</t>
  </si>
  <si>
    <t>0407030085</t>
  </si>
  <si>
    <t>0407030115</t>
  </si>
  <si>
    <t>0407030190</t>
  </si>
  <si>
    <t>0407030239</t>
  </si>
  <si>
    <t>0407040218</t>
  </si>
  <si>
    <t>0407040234</t>
  </si>
  <si>
    <t>0407040269</t>
  </si>
  <si>
    <t>0408010010</t>
  </si>
  <si>
    <t>0408010029</t>
  </si>
  <si>
    <t>0408010096</t>
  </si>
  <si>
    <t>0408010118</t>
  </si>
  <si>
    <t>0408010126</t>
  </si>
  <si>
    <t>0408010134</t>
  </si>
  <si>
    <t>0408010169</t>
  </si>
  <si>
    <t>0408020040</t>
  </si>
  <si>
    <t>0408020083</t>
  </si>
  <si>
    <t>0408020130</t>
  </si>
  <si>
    <t>0408020148</t>
  </si>
  <si>
    <t>0408020229</t>
  </si>
  <si>
    <t>0408020253</t>
  </si>
  <si>
    <t>0408020261</t>
  </si>
  <si>
    <t>0408020270</t>
  </si>
  <si>
    <t>0408020288</t>
  </si>
  <si>
    <t>0408020296</t>
  </si>
  <si>
    <t>0408020318</t>
  </si>
  <si>
    <t>0408020490</t>
  </si>
  <si>
    <t>0408020601</t>
  </si>
  <si>
    <t>0408030089</t>
  </si>
  <si>
    <t>0408030100</t>
  </si>
  <si>
    <t>0408030151</t>
  </si>
  <si>
    <t>0408030160</t>
  </si>
  <si>
    <t>0408030178</t>
  </si>
  <si>
    <t>0408030186</t>
  </si>
  <si>
    <t>0408030194</t>
  </si>
  <si>
    <t>0408030208</t>
  </si>
  <si>
    <t>0408030216</t>
  </si>
  <si>
    <t>0408030321</t>
  </si>
  <si>
    <t>0408030330</t>
  </si>
  <si>
    <t>0408030348</t>
  </si>
  <si>
    <t>0408030356</t>
  </si>
  <si>
    <t>0408030364</t>
  </si>
  <si>
    <t>0408030372</t>
  </si>
  <si>
    <t>0408030429</t>
  </si>
  <si>
    <t>0408030437</t>
  </si>
  <si>
    <t>0408030445</t>
  </si>
  <si>
    <t>0408030453</t>
  </si>
  <si>
    <t>0408030500</t>
  </si>
  <si>
    <t>0408030518</t>
  </si>
  <si>
    <t>0408030526</t>
  </si>
  <si>
    <t>0408030550</t>
  </si>
  <si>
    <t>0408030569</t>
  </si>
  <si>
    <t>0408030577</t>
  </si>
  <si>
    <t>0408030593</t>
  </si>
  <si>
    <t>0408030640</t>
  </si>
  <si>
    <t>0408030658</t>
  </si>
  <si>
    <t>0408030666</t>
  </si>
  <si>
    <t>0408030674</t>
  </si>
  <si>
    <t>0408030682</t>
  </si>
  <si>
    <t>0408030690</t>
  </si>
  <si>
    <t>0408030704</t>
  </si>
  <si>
    <t>0408030712</t>
  </si>
  <si>
    <t>0408030720</t>
  </si>
  <si>
    <t>0408030747</t>
  </si>
  <si>
    <t>0408030771</t>
  </si>
  <si>
    <t>0408030780</t>
  </si>
  <si>
    <t>0408030798</t>
  </si>
  <si>
    <t>0408030801</t>
  </si>
  <si>
    <t>0408030810</t>
  </si>
  <si>
    <t>0408030828</t>
  </si>
  <si>
    <t>0408030844</t>
  </si>
  <si>
    <t>0408030852</t>
  </si>
  <si>
    <t>0408030860</t>
  </si>
  <si>
    <t>0408030879</t>
  </si>
  <si>
    <t>0408030887</t>
  </si>
  <si>
    <t>0408030909</t>
  </si>
  <si>
    <t>0408040033</t>
  </si>
  <si>
    <t>0408040114</t>
  </si>
  <si>
    <t>0408040165</t>
  </si>
  <si>
    <t>0408040173</t>
  </si>
  <si>
    <t>0408040181</t>
  </si>
  <si>
    <t>0408040203</t>
  </si>
  <si>
    <t>0408040238</t>
  </si>
  <si>
    <t>0408040246</t>
  </si>
  <si>
    <t>0408040300</t>
  </si>
  <si>
    <t>0408050071</t>
  </si>
  <si>
    <t>0408050195</t>
  </si>
  <si>
    <t>0408050209</t>
  </si>
  <si>
    <t>0408050241</t>
  </si>
  <si>
    <t>0408050268</t>
  </si>
  <si>
    <t>0408050276</t>
  </si>
  <si>
    <t>0408050284</t>
  </si>
  <si>
    <t>0408050292</t>
  </si>
  <si>
    <t>0408050306</t>
  </si>
  <si>
    <t>0408050314</t>
  </si>
  <si>
    <t>0408050322</t>
  </si>
  <si>
    <t>0408050365</t>
  </si>
  <si>
    <t>0408050373</t>
  </si>
  <si>
    <t>0408050381</t>
  </si>
  <si>
    <t>0408050403</t>
  </si>
  <si>
    <t>0408050411</t>
  </si>
  <si>
    <t>0408050420</t>
  </si>
  <si>
    <t>0408050438</t>
  </si>
  <si>
    <t>0408050446</t>
  </si>
  <si>
    <t>0408050594</t>
  </si>
  <si>
    <t>0408050608</t>
  </si>
  <si>
    <t>0408050675</t>
  </si>
  <si>
    <t>0408050721</t>
  </si>
  <si>
    <t>0408050780</t>
  </si>
  <si>
    <t>0408050829</t>
  </si>
  <si>
    <t>0408050845</t>
  </si>
  <si>
    <t>0408050853</t>
  </si>
  <si>
    <t>0408050926</t>
  </si>
  <si>
    <t>0408060034</t>
  </si>
  <si>
    <t>0408060204</t>
  </si>
  <si>
    <t>0408060220</t>
  </si>
  <si>
    <t>0408060239</t>
  </si>
  <si>
    <t>0408060255</t>
  </si>
  <si>
    <t>0408060417</t>
  </si>
  <si>
    <t>0408060492</t>
  </si>
  <si>
    <t>0408060506</t>
  </si>
  <si>
    <t>0408060522</t>
  </si>
  <si>
    <t>0408060530</t>
  </si>
  <si>
    <t>0408060573</t>
  </si>
  <si>
    <t>0408060603</t>
  </si>
  <si>
    <t>0408060611</t>
  </si>
  <si>
    <t>0408060689</t>
  </si>
  <si>
    <t>0408060697</t>
  </si>
  <si>
    <t>0409010103</t>
  </si>
  <si>
    <t>0409010111</t>
  </si>
  <si>
    <t>0409010154</t>
  </si>
  <si>
    <t>0409010162</t>
  </si>
  <si>
    <t>0409010243</t>
  </si>
  <si>
    <t>0409010251</t>
  </si>
  <si>
    <t>0409010278</t>
  </si>
  <si>
    <t>0409010340</t>
  </si>
  <si>
    <t>0409010359</t>
  </si>
  <si>
    <t>0409010367</t>
  </si>
  <si>
    <t>0409010405</t>
  </si>
  <si>
    <t>0409010421</t>
  </si>
  <si>
    <t>0409010464</t>
  </si>
  <si>
    <t>0409010545</t>
  </si>
  <si>
    <t>0409010553</t>
  </si>
  <si>
    <t>0409020036</t>
  </si>
  <si>
    <t>0409020044</t>
  </si>
  <si>
    <t>0409020052</t>
  </si>
  <si>
    <t>0409020060</t>
  </si>
  <si>
    <t>0409020087</t>
  </si>
  <si>
    <t>0409020117</t>
  </si>
  <si>
    <t>0409020184</t>
  </si>
  <si>
    <t>0409040029</t>
  </si>
  <si>
    <t>0409040100</t>
  </si>
  <si>
    <t>0409040118</t>
  </si>
  <si>
    <t>0409040150</t>
  </si>
  <si>
    <t>0409040207</t>
  </si>
  <si>
    <t>0409050067</t>
  </si>
  <si>
    <t>0409050091</t>
  </si>
  <si>
    <t>0409060062</t>
  </si>
  <si>
    <t>0409060089</t>
  </si>
  <si>
    <t>0409060097</t>
  </si>
  <si>
    <t>0409060151</t>
  </si>
  <si>
    <t>0409060208</t>
  </si>
  <si>
    <t>0409060224</t>
  </si>
  <si>
    <t>0409060283</t>
  </si>
  <si>
    <t>0409070017</t>
  </si>
  <si>
    <t>0409070025</t>
  </si>
  <si>
    <t>0409070041</t>
  </si>
  <si>
    <t>0409070076</t>
  </si>
  <si>
    <t>0409070122</t>
  </si>
  <si>
    <t>0409070130</t>
  </si>
  <si>
    <t>0409070165</t>
  </si>
  <si>
    <t>0409070173</t>
  </si>
  <si>
    <t>0409070181</t>
  </si>
  <si>
    <t>0409070246</t>
  </si>
  <si>
    <t>0409070297</t>
  </si>
  <si>
    <t>0410010022</t>
  </si>
  <si>
    <t>0410010049</t>
  </si>
  <si>
    <t>0410010103</t>
  </si>
  <si>
    <t>0410010138</t>
  </si>
  <si>
    <t>0410010146</t>
  </si>
  <si>
    <t>0410010154</t>
  </si>
  <si>
    <t>0410010162</t>
  </si>
  <si>
    <t>0411010050</t>
  </si>
  <si>
    <t>0411010085</t>
  </si>
  <si>
    <t>0412010011</t>
  </si>
  <si>
    <t>0412010020</t>
  </si>
  <si>
    <t>0412010062</t>
  </si>
  <si>
    <t>0412010089</t>
  </si>
  <si>
    <t>0412010135</t>
  </si>
  <si>
    <t>0412010143</t>
  </si>
  <si>
    <t>0412020025</t>
  </si>
  <si>
    <t>0412020084</t>
  </si>
  <si>
    <t>0412030080</t>
  </si>
  <si>
    <t>0412030101</t>
  </si>
  <si>
    <t>0412030128</t>
  </si>
  <si>
    <t>0412040026</t>
  </si>
  <si>
    <t>0412040042</t>
  </si>
  <si>
    <t>0412040050</t>
  </si>
  <si>
    <t>0412040069</t>
  </si>
  <si>
    <t>0412040085</t>
  </si>
  <si>
    <t>0412040107</t>
  </si>
  <si>
    <t>0412040190</t>
  </si>
  <si>
    <t>0412040204</t>
  </si>
  <si>
    <t>0412040220</t>
  </si>
  <si>
    <t>0412050030</t>
  </si>
  <si>
    <t>0412050072</t>
  </si>
  <si>
    <t>0412050080</t>
  </si>
  <si>
    <t>0412050137</t>
  </si>
  <si>
    <t>0412050145</t>
  </si>
  <si>
    <t>0412050153</t>
  </si>
  <si>
    <t>0412050161</t>
  </si>
  <si>
    <t>0413010015</t>
  </si>
  <si>
    <t>0413010031</t>
  </si>
  <si>
    <t>0413010040</t>
  </si>
  <si>
    <t>0413010058</t>
  </si>
  <si>
    <t>0413010066</t>
  </si>
  <si>
    <t>0413010082</t>
  </si>
  <si>
    <t>0413010090</t>
  </si>
  <si>
    <t>0413030016</t>
  </si>
  <si>
    <t>0413030032</t>
  </si>
  <si>
    <t>0413030040</t>
  </si>
  <si>
    <t>0413030059</t>
  </si>
  <si>
    <t>0413030067</t>
  </si>
  <si>
    <t>0413030075</t>
  </si>
  <si>
    <t>0413030083</t>
  </si>
  <si>
    <t>0413040011</t>
  </si>
  <si>
    <t>0413040062</t>
  </si>
  <si>
    <t>0413040070</t>
  </si>
  <si>
    <t>0413040089</t>
  </si>
  <si>
    <t>0413040100</t>
  </si>
  <si>
    <t>0413040160</t>
  </si>
  <si>
    <t>0413040259</t>
  </si>
  <si>
    <t>0414010027</t>
  </si>
  <si>
    <t>0414010035</t>
  </si>
  <si>
    <t>0414010361</t>
  </si>
  <si>
    <t>0414010370</t>
  </si>
  <si>
    <t>0414010388</t>
  </si>
  <si>
    <t>0414020022</t>
  </si>
  <si>
    <t>0414020030</t>
  </si>
  <si>
    <t>0414020049</t>
  </si>
  <si>
    <t>0414020057</t>
  </si>
  <si>
    <t>0414020065</t>
  </si>
  <si>
    <t>0414020073</t>
  </si>
  <si>
    <t>0414020081</t>
  </si>
  <si>
    <t>0414020090</t>
  </si>
  <si>
    <t>0414020146</t>
  </si>
  <si>
    <t>0414020154</t>
  </si>
  <si>
    <t>0414020162</t>
  </si>
  <si>
    <t>0414020200</t>
  </si>
  <si>
    <t>0414020219</t>
  </si>
  <si>
    <t>0414020243</t>
  </si>
  <si>
    <t>0414020278</t>
  </si>
  <si>
    <t>0414020294</t>
  </si>
  <si>
    <t>0414020367</t>
  </si>
  <si>
    <t>0414020375</t>
  </si>
  <si>
    <t>0414020413</t>
  </si>
  <si>
    <t>0414020421</t>
  </si>
  <si>
    <t>0415020018</t>
  </si>
  <si>
    <t>0415020042</t>
  </si>
  <si>
    <t>0415020050</t>
  </si>
  <si>
    <t>0415040051</t>
  </si>
  <si>
    <t>0416010040</t>
  </si>
  <si>
    <t>0416010202</t>
  </si>
  <si>
    <t>0416010210</t>
  </si>
  <si>
    <t>0416010229</t>
  </si>
  <si>
    <t>0416020178</t>
  </si>
  <si>
    <t>0416020186</t>
  </si>
  <si>
    <t>0416020208</t>
  </si>
  <si>
    <t>0416020240</t>
  </si>
  <si>
    <t>0416020259</t>
  </si>
  <si>
    <t>0416030157</t>
  </si>
  <si>
    <t>0416030165</t>
  </si>
  <si>
    <t>0416030181</t>
  </si>
  <si>
    <t>0416030190</t>
  </si>
  <si>
    <t>0416030203</t>
  </si>
  <si>
    <t>0416030211</t>
  </si>
  <si>
    <t>0416030220</t>
  </si>
  <si>
    <t>0416030238</t>
  </si>
  <si>
    <t>0416030289</t>
  </si>
  <si>
    <t>0416030300</t>
  </si>
  <si>
    <t>0416030319</t>
  </si>
  <si>
    <t>0416030327</t>
  </si>
  <si>
    <t>0416030335</t>
  </si>
  <si>
    <t>0416030343</t>
  </si>
  <si>
    <t>0416030360</t>
  </si>
  <si>
    <t>0416040179</t>
  </si>
  <si>
    <t>0416040187</t>
  </si>
  <si>
    <t>0416040195</t>
  </si>
  <si>
    <t>0416040225</t>
  </si>
  <si>
    <t>0416040233</t>
  </si>
  <si>
    <t>0416040241</t>
  </si>
  <si>
    <t>0416040250</t>
  </si>
  <si>
    <t>0416040268</t>
  </si>
  <si>
    <t>0416040276</t>
  </si>
  <si>
    <t>0416050093</t>
  </si>
  <si>
    <t>0416050107</t>
  </si>
  <si>
    <t>0416050115</t>
  </si>
  <si>
    <t>0416080111</t>
  </si>
  <si>
    <t>0416080120</t>
  </si>
  <si>
    <t>0416090028</t>
  </si>
  <si>
    <t>0416090036</t>
  </si>
  <si>
    <t>0416090109</t>
  </si>
  <si>
    <t>0416090117</t>
  </si>
  <si>
    <t>0416090125</t>
  </si>
  <si>
    <t>0417010060</t>
  </si>
  <si>
    <t>0418010099</t>
  </si>
  <si>
    <t>0418020019</t>
  </si>
  <si>
    <t>0418020027</t>
  </si>
  <si>
    <t>0418020035</t>
  </si>
  <si>
    <t>0501010017</t>
  </si>
  <si>
    <t>0501010025</t>
  </si>
  <si>
    <t>0501010050</t>
  </si>
  <si>
    <t>0501010068</t>
  </si>
  <si>
    <t>0501010076</t>
  </si>
  <si>
    <t>0501010092</t>
  </si>
  <si>
    <t>0501020039</t>
  </si>
  <si>
    <t>0501030018</t>
  </si>
  <si>
    <t>0501030026</t>
  </si>
  <si>
    <t>0501030034</t>
  </si>
  <si>
    <t>0501030042</t>
  </si>
  <si>
    <t>0501030050</t>
  </si>
  <si>
    <t>0501030069</t>
  </si>
  <si>
    <t>0501030077</t>
  </si>
  <si>
    <t>0501030085</t>
  </si>
  <si>
    <t>0501030093</t>
  </si>
  <si>
    <t>0501030107</t>
  </si>
  <si>
    <t>0501030115</t>
  </si>
  <si>
    <t>0501030123</t>
  </si>
  <si>
    <t>0501040013</t>
  </si>
  <si>
    <t>0501040064</t>
  </si>
  <si>
    <t>0501050019</t>
  </si>
  <si>
    <t>0501050043</t>
  </si>
  <si>
    <t>0501070010</t>
  </si>
  <si>
    <t>0501070028</t>
  </si>
  <si>
    <t>0501070044</t>
  </si>
  <si>
    <t>0501070052</t>
  </si>
  <si>
    <t>0501070087</t>
  </si>
  <si>
    <t>0501070095</t>
  </si>
  <si>
    <t>0501070109</t>
  </si>
  <si>
    <t>0501070117</t>
  </si>
  <si>
    <t>0501080015</t>
  </si>
  <si>
    <t>0501080023</t>
  </si>
  <si>
    <t>0501080031</t>
  </si>
  <si>
    <t>0501080040</t>
  </si>
  <si>
    <t>0501080058</t>
  </si>
  <si>
    <t>0501080066</t>
  </si>
  <si>
    <t>0501080074</t>
  </si>
  <si>
    <t>0501080090</t>
  </si>
  <si>
    <t>0503010014</t>
  </si>
  <si>
    <t>0503010022</t>
  </si>
  <si>
    <t>0503020010</t>
  </si>
  <si>
    <t>0503030058</t>
  </si>
  <si>
    <t>0503040061</t>
  </si>
  <si>
    <t>0504010018</t>
  </si>
  <si>
    <t>0504010026</t>
  </si>
  <si>
    <t>0504010034</t>
  </si>
  <si>
    <t>0504040014</t>
  </si>
  <si>
    <t>0504040022</t>
  </si>
  <si>
    <t>0505010011</t>
  </si>
  <si>
    <t>0505010020</t>
  </si>
  <si>
    <t>0505010038</t>
  </si>
  <si>
    <t>0505010046</t>
  </si>
  <si>
    <t>0505010054</t>
  </si>
  <si>
    <t>0505010062</t>
  </si>
  <si>
    <t>0505010070</t>
  </si>
  <si>
    <t>0505010089</t>
  </si>
  <si>
    <t>0505010119</t>
  </si>
  <si>
    <t>0505010127</t>
  </si>
  <si>
    <t>0505020041</t>
  </si>
  <si>
    <t>0505020050</t>
  </si>
  <si>
    <t>0505020068</t>
  </si>
  <si>
    <t>0505020076</t>
  </si>
  <si>
    <t>0505020084</t>
  </si>
  <si>
    <t>0505020122</t>
  </si>
  <si>
    <t>0506010015</t>
  </si>
  <si>
    <t>0506010058</t>
  </si>
  <si>
    <t>0506020053</t>
  </si>
  <si>
    <t>0506020061</t>
  </si>
  <si>
    <t>0506020070</t>
  </si>
  <si>
    <t>0506020096</t>
  </si>
  <si>
    <t>0506020100</t>
  </si>
  <si>
    <t>0506020118</t>
  </si>
  <si>
    <t>0701010010</t>
  </si>
  <si>
    <t>0701010029</t>
  </si>
  <si>
    <t>0701010037</t>
  </si>
  <si>
    <t>0701010045</t>
  </si>
  <si>
    <t>0701010053</t>
  </si>
  <si>
    <t>0701010061</t>
  </si>
  <si>
    <t>0701010070</t>
  </si>
  <si>
    <t>0701010088</t>
  </si>
  <si>
    <t>0701010096</t>
  </si>
  <si>
    <t>0701010100</t>
  </si>
  <si>
    <t>0701010118</t>
  </si>
  <si>
    <t>0701010126</t>
  </si>
  <si>
    <t>0701010134</t>
  </si>
  <si>
    <t>0701010142</t>
  </si>
  <si>
    <t>0701010150</t>
  </si>
  <si>
    <t>0701010169</t>
  </si>
  <si>
    <t>0701010177</t>
  </si>
  <si>
    <t>0701010185</t>
  </si>
  <si>
    <t>0701010193</t>
  </si>
  <si>
    <t>0701010207</t>
  </si>
  <si>
    <t>0701010215</t>
  </si>
  <si>
    <t>0701010223</t>
  </si>
  <si>
    <t>0701010231</t>
  </si>
  <si>
    <t>0701010240</t>
  </si>
  <si>
    <t>0701010258</t>
  </si>
  <si>
    <t>0701010266</t>
  </si>
  <si>
    <t>0701010274</t>
  </si>
  <si>
    <t>0701010282</t>
  </si>
  <si>
    <t>0701010290</t>
  </si>
  <si>
    <t>0701010304</t>
  </si>
  <si>
    <t>0701010312</t>
  </si>
  <si>
    <t>0701010320</t>
  </si>
  <si>
    <t>0701010339</t>
  </si>
  <si>
    <t>0701020016</t>
  </si>
  <si>
    <t>0701020024</t>
  </si>
  <si>
    <t>0701020032</t>
  </si>
  <si>
    <t>0701020040</t>
  </si>
  <si>
    <t>0701020059</t>
  </si>
  <si>
    <t>0701020067</t>
  </si>
  <si>
    <t>0701020075</t>
  </si>
  <si>
    <t>0701020083</t>
  </si>
  <si>
    <t>0701020091</t>
  </si>
  <si>
    <t>0701020105</t>
  </si>
  <si>
    <t>0701020113</t>
  </si>
  <si>
    <t>0701020121</t>
  </si>
  <si>
    <t>0701020130</t>
  </si>
  <si>
    <t>0701020148</t>
  </si>
  <si>
    <t>0701020156</t>
  </si>
  <si>
    <t>0701020164</t>
  </si>
  <si>
    <t>0701020172</t>
  </si>
  <si>
    <t>0701020180</t>
  </si>
  <si>
    <t>0701020199</t>
  </si>
  <si>
    <t>0701020202</t>
  </si>
  <si>
    <t>0701020210</t>
  </si>
  <si>
    <t>0701020229</t>
  </si>
  <si>
    <t>0701020237</t>
  </si>
  <si>
    <t>0701020245</t>
  </si>
  <si>
    <t>0701020253</t>
  </si>
  <si>
    <t>0701020261</t>
  </si>
  <si>
    <t>0701020270</t>
  </si>
  <si>
    <t>0701020288</t>
  </si>
  <si>
    <t>0701020296</t>
  </si>
  <si>
    <t>0701020300</t>
  </si>
  <si>
    <t>0701020318</t>
  </si>
  <si>
    <t>0701020326</t>
  </si>
  <si>
    <t>0701020334</t>
  </si>
  <si>
    <t>0701020342</t>
  </si>
  <si>
    <t>0701020350</t>
  </si>
  <si>
    <t>0701020369</t>
  </si>
  <si>
    <t>0701020377</t>
  </si>
  <si>
    <t>0701020385</t>
  </si>
  <si>
    <t>0701020393</t>
  </si>
  <si>
    <t>0701020407</t>
  </si>
  <si>
    <t>0701020415</t>
  </si>
  <si>
    <t>0701020423</t>
  </si>
  <si>
    <t>0701020431</t>
  </si>
  <si>
    <t>0701020440</t>
  </si>
  <si>
    <t>0701020458</t>
  </si>
  <si>
    <t>0701020466</t>
  </si>
  <si>
    <t>0701020474</t>
  </si>
  <si>
    <t>0701020482</t>
  </si>
  <si>
    <t>0701020490</t>
  </si>
  <si>
    <t>0701020504</t>
  </si>
  <si>
    <t>0701020512</t>
  </si>
  <si>
    <t>0701020520</t>
  </si>
  <si>
    <t>0701020539</t>
  </si>
  <si>
    <t>0701020547</t>
  </si>
  <si>
    <t>0701020555</t>
  </si>
  <si>
    <t>0701020563</t>
  </si>
  <si>
    <t>0701020571</t>
  </si>
  <si>
    <t>0701020580</t>
  </si>
  <si>
    <t>0701030011</t>
  </si>
  <si>
    <t>0701030020</t>
  </si>
  <si>
    <t>0701030038</t>
  </si>
  <si>
    <t>0701030046</t>
  </si>
  <si>
    <t>0701030054</t>
  </si>
  <si>
    <t>0701030062</t>
  </si>
  <si>
    <t>0701030070</t>
  </si>
  <si>
    <t>0701030089</t>
  </si>
  <si>
    <t>0701030097</t>
  </si>
  <si>
    <t>0701030100</t>
  </si>
  <si>
    <t>0701030119</t>
  </si>
  <si>
    <t>0701030127</t>
  </si>
  <si>
    <t>0701030135</t>
  </si>
  <si>
    <t>0701030143</t>
  </si>
  <si>
    <t>0701030151</t>
  </si>
  <si>
    <t>0701030160</t>
  </si>
  <si>
    <t>0701030178</t>
  </si>
  <si>
    <t>0701030186</t>
  </si>
  <si>
    <t>0701030194</t>
  </si>
  <si>
    <t>0701030208</t>
  </si>
  <si>
    <t>0701030216</t>
  </si>
  <si>
    <t>0701030224</t>
  </si>
  <si>
    <t>0701030232</t>
  </si>
  <si>
    <t>0701030240</t>
  </si>
  <si>
    <t>0701030259</t>
  </si>
  <si>
    <t>0701030267</t>
  </si>
  <si>
    <t>0701030275</t>
  </si>
  <si>
    <t>0701030283</t>
  </si>
  <si>
    <t>0701030291</t>
  </si>
  <si>
    <t>0701030305</t>
  </si>
  <si>
    <t>0701030321</t>
  </si>
  <si>
    <t>0701040017</t>
  </si>
  <si>
    <t>0701040025</t>
  </si>
  <si>
    <t>0701040033</t>
  </si>
  <si>
    <t>0701040041</t>
  </si>
  <si>
    <t>0701040050</t>
  </si>
  <si>
    <t>0701040068</t>
  </si>
  <si>
    <t>0701040092</t>
  </si>
  <si>
    <t>0701040106</t>
  </si>
  <si>
    <t>0701040114</t>
  </si>
  <si>
    <t>0701040122</t>
  </si>
  <si>
    <t>0701040130</t>
  </si>
  <si>
    <t>0701040149</t>
  </si>
  <si>
    <t>0701040157</t>
  </si>
  <si>
    <t>0701050012</t>
  </si>
  <si>
    <t>0701050020</t>
  </si>
  <si>
    <t>0701050047</t>
  </si>
  <si>
    <t>0701060018</t>
  </si>
  <si>
    <t>0701060026</t>
  </si>
  <si>
    <t>0701060034</t>
  </si>
  <si>
    <t>0701060042</t>
  </si>
  <si>
    <t>0701070013</t>
  </si>
  <si>
    <t>0701070021</t>
  </si>
  <si>
    <t>0701070030</t>
  </si>
  <si>
    <t>0701070048</t>
  </si>
  <si>
    <t>0701070056</t>
  </si>
  <si>
    <t>0701070064</t>
  </si>
  <si>
    <t>0701070072</t>
  </si>
  <si>
    <t>0701070080</t>
  </si>
  <si>
    <t>0701070099</t>
  </si>
  <si>
    <t>0701070102</t>
  </si>
  <si>
    <t>0701070110</t>
  </si>
  <si>
    <t>0701070129</t>
  </si>
  <si>
    <t>0701070137</t>
  </si>
  <si>
    <t>0701070145</t>
  </si>
  <si>
    <t>0701070153</t>
  </si>
  <si>
    <t>0701070161</t>
  </si>
  <si>
    <t>0701070170</t>
  </si>
  <si>
    <t>0701080027</t>
  </si>
  <si>
    <t>0701080043</t>
  </si>
  <si>
    <t>0701080051</t>
  </si>
  <si>
    <t>0701080060</t>
  </si>
  <si>
    <t>0701080078</t>
  </si>
  <si>
    <t>0701080086</t>
  </si>
  <si>
    <t>0701080094</t>
  </si>
  <si>
    <t>0701080116</t>
  </si>
  <si>
    <t>0701080124</t>
  </si>
  <si>
    <t>0701080132</t>
  </si>
  <si>
    <t>0701080140</t>
  </si>
  <si>
    <t>0701080159</t>
  </si>
  <si>
    <t>0701080167</t>
  </si>
  <si>
    <t>0701080175</t>
  </si>
  <si>
    <t>0701080183</t>
  </si>
  <si>
    <t>0701080191</t>
  </si>
  <si>
    <t>0701090014</t>
  </si>
  <si>
    <t>0701090022</t>
  </si>
  <si>
    <t>0701090030</t>
  </si>
  <si>
    <t>0701090049</t>
  </si>
  <si>
    <t>0701090057</t>
  </si>
  <si>
    <t>0701090065</t>
  </si>
  <si>
    <t>0701090073</t>
  </si>
  <si>
    <t>0701090081</t>
  </si>
  <si>
    <t>0701090090</t>
  </si>
  <si>
    <t>0701100010</t>
  </si>
  <si>
    <t>0701100028</t>
  </si>
  <si>
    <t>0701100036</t>
  </si>
  <si>
    <t>0701100044</t>
  </si>
  <si>
    <t>0701100052</t>
  </si>
  <si>
    <t>0701100060</t>
  </si>
  <si>
    <t>0701100079</t>
  </si>
  <si>
    <t>0701100087</t>
  </si>
  <si>
    <t>0701100095</t>
  </si>
  <si>
    <t>0701100109</t>
  </si>
  <si>
    <t>0702020028</t>
  </si>
  <si>
    <t>0702020036</t>
  </si>
  <si>
    <t>0702020044</t>
  </si>
  <si>
    <t>0702060011</t>
  </si>
  <si>
    <t>0702070041</t>
  </si>
  <si>
    <t>0702100056</t>
  </si>
  <si>
    <t>0702100072</t>
  </si>
  <si>
    <t>0702100080</t>
  </si>
  <si>
    <t>0702120065</t>
  </si>
  <si>
    <t>0802010075</t>
  </si>
  <si>
    <t>0802010091</t>
  </si>
  <si>
    <t>0802010105</t>
  </si>
  <si>
    <t>0802010113</t>
  </si>
  <si>
    <t>0802010130</t>
  </si>
  <si>
    <t>0802010148</t>
  </si>
  <si>
    <t>0802010164</t>
  </si>
  <si>
    <t>0802010210</t>
  </si>
  <si>
    <t>0802010229</t>
  </si>
  <si>
    <t>Médico Nefrologista</t>
  </si>
  <si>
    <t>225112</t>
  </si>
  <si>
    <t>225115</t>
  </si>
  <si>
    <t>Médico Angiologista</t>
  </si>
  <si>
    <t>225120</t>
  </si>
  <si>
    <t>225121</t>
  </si>
  <si>
    <t>225122</t>
  </si>
  <si>
    <t>Médico Cancerologista Pediátrico</t>
  </si>
  <si>
    <t>225124</t>
  </si>
  <si>
    <t>225125</t>
  </si>
  <si>
    <t>Médico Clínico</t>
  </si>
  <si>
    <t>225127</t>
  </si>
  <si>
    <t>225135</t>
  </si>
  <si>
    <t>225136</t>
  </si>
  <si>
    <t>225155</t>
  </si>
  <si>
    <t>225180</t>
  </si>
  <si>
    <t>Médico Geriatra</t>
  </si>
  <si>
    <t>225185</t>
  </si>
  <si>
    <t>Médico Hematologista</t>
  </si>
  <si>
    <t>225203</t>
  </si>
  <si>
    <t>Médico em Cirurgia Vascular</t>
  </si>
  <si>
    <t>225210</t>
  </si>
  <si>
    <t>Médico Cirurgião Cardiovascular</t>
  </si>
  <si>
    <t>225215</t>
  </si>
  <si>
    <t>Médico Cirurgião de cabeça e pescoço</t>
  </si>
  <si>
    <t>225225</t>
  </si>
  <si>
    <t>225230</t>
  </si>
  <si>
    <t>Médico Cirurgião Pediátrico</t>
  </si>
  <si>
    <t>225235</t>
  </si>
  <si>
    <t>Médico Cirurgião Plástico</t>
  </si>
  <si>
    <t>225240</t>
  </si>
  <si>
    <t>Médico Cirurgião Torácico</t>
  </si>
  <si>
    <t>225255</t>
  </si>
  <si>
    <t>Médico Mastologista</t>
  </si>
  <si>
    <t>225260</t>
  </si>
  <si>
    <t>Médico Neurocirurgião</t>
  </si>
  <si>
    <t>225270</t>
  </si>
  <si>
    <t>225275</t>
  </si>
  <si>
    <t>225280</t>
  </si>
  <si>
    <t>Médico Coloproctologista</t>
  </si>
  <si>
    <t>225285</t>
  </si>
  <si>
    <t>225290</t>
  </si>
  <si>
    <t>225330</t>
  </si>
  <si>
    <t>Médico Radioterapêuta</t>
  </si>
  <si>
    <t>225151</t>
  </si>
  <si>
    <t>Médico Anestesiologista</t>
  </si>
  <si>
    <t>0301 Consultas / Atendimentos / Acompanhantes</t>
  </si>
  <si>
    <t>Qt. Mês</t>
  </si>
  <si>
    <t>0306 HEMOTERAPIA</t>
  </si>
  <si>
    <t>TRATAMENTO C/CIRURGIAS MÚLTIPLAS</t>
  </si>
  <si>
    <t>OUTROS PROCEDIMENTOS COM CIRURGIAS SEQUENCIAIS</t>
  </si>
  <si>
    <t>TOTAL DA ALTA COMPLEXIDADE   (1)</t>
  </si>
  <si>
    <t>TOTAL GERAL DA CONTRATUALIZAÇÃO  (a+b)</t>
  </si>
  <si>
    <t>TERAPIA INDIVIDUAL</t>
  </si>
  <si>
    <t>QUIMIOTERAPIA DA DOENÇA DE HODGKIN - 3ª LINHA</t>
  </si>
  <si>
    <t>225250</t>
  </si>
  <si>
    <t>225265</t>
  </si>
  <si>
    <t>LARINGOSCOPIA</t>
  </si>
  <si>
    <t>POLIQUIMIOTERAPIA DO CARCINOMA DE MAMA HER-2 POSITIVO EM ESTÁDIO III (ADJUVANTE)</t>
  </si>
  <si>
    <t>LARINGECTOMIA PARCIAL</t>
  </si>
  <si>
    <t>TROCA DE ELETRODOS DE DESFIBRILADOR NO CARDIO-DESFIBRILADOR MULTI-SITIO</t>
  </si>
  <si>
    <t>TROCA DE GERADOR DE CARDIO-DESFIBRILADOR MULTI-SITIO</t>
  </si>
  <si>
    <t>LINFADENECTOMIA RADICAL MODIFICADA CERVICAL UNILATERAL EM ONCOLOGIA</t>
  </si>
  <si>
    <t>LINFADENECTOMIA CERVICAL RECORRENCIAL UNILATERAL EM ONCOLOGIA</t>
  </si>
  <si>
    <t>LARINGECTOMIA TOTAL EM ONCOLOGIA</t>
  </si>
  <si>
    <t>METASTASECTOMIA HEPÁTICA EM ONCOLOGIA</t>
  </si>
  <si>
    <t>LINFADENECTOMIA INGUINO-ILIACA UNILATERAL EM ONCOLOGIA</t>
  </si>
  <si>
    <t>PELVIGLOSSOMANDIBULECTOMIA EM ONCOLOGIA</t>
  </si>
  <si>
    <t>FARINGECTOMIA PARCIAL EM ONCOLOGIA</t>
  </si>
  <si>
    <t>MANDIBULECTOMIA PARCIAL EM ONCOLOGIA</t>
  </si>
  <si>
    <t>COLECISTECTOMIA EM ONCOLOGIA</t>
  </si>
  <si>
    <t>TRANSPLANTE DE CORACAO</t>
  </si>
  <si>
    <t> PROCEDIMENTOS SEQUENCIAIS EM ORTOPEDIA</t>
  </si>
  <si>
    <t>0415020069</t>
  </si>
  <si>
    <t>PROCEDIMENTOS SEQUENCIAIS EM ONCOLOGIA</t>
  </si>
  <si>
    <t>PROCEDIMENTOS SEQUENCIAIS EM NEUROCIRURGIA</t>
  </si>
  <si>
    <t>0415020077</t>
  </si>
  <si>
    <t>0304030236</t>
  </si>
  <si>
    <t>QUIMIOTERAPIA DE LINFOMA FOLICULAR - 2ª LINHA</t>
  </si>
  <si>
    <t>QUIMIOTERAPIA DE MELANOMA MALÍGNO</t>
  </si>
  <si>
    <t>0304 TRATAMENTO EM ONCOLOGIA - RADIOTERAPIA</t>
  </si>
  <si>
    <t>0304 TRATAMENTO EM ONCOLOGIA - QUIMIOTERAPIA</t>
  </si>
  <si>
    <t>REPOSICIONAMENTO DE ELETRODOS DE CARDIOVERSOR DESFIBRILADOR</t>
  </si>
  <si>
    <t>VALOR
 MÊS</t>
  </si>
  <si>
    <t>QUANT
 MÊS</t>
  </si>
  <si>
    <t>VALOR
 ANO</t>
  </si>
  <si>
    <t>TROCA DE GERADOR DE MARCAPASSO MULTI-SITIO</t>
  </si>
  <si>
    <t>NEFRECTOMIA PARCIAL EM ONCOLOGIA</t>
  </si>
  <si>
    <t>LINFADENECTOMIA SUPRACLAVICULAR UNILATERAL EM ONCOLOGIA</t>
  </si>
  <si>
    <t>PROCTOCOLECTOMIA TOTAL EM ONCOLOGIA</t>
  </si>
  <si>
    <t>225165</t>
  </si>
  <si>
    <t>Médico Gastroenterologista</t>
  </si>
  <si>
    <t>225220</t>
  </si>
  <si>
    <t>Médico Cirurgião do Aparelho Digestivo</t>
  </si>
  <si>
    <t>PESQUISA DE ANTICORPOS IGG CONTRA O VIRUS HERPES SIMPLES</t>
  </si>
  <si>
    <t>DOSAGEM DE TROPONINA</t>
  </si>
  <si>
    <t>DOSAGEM DO ANTÍGENO CA 125</t>
  </si>
  <si>
    <t>EXCISÃO E SUTURA DE LESÃO NA BOCA</t>
  </si>
  <si>
    <t>TORACOCENTESE/DRENAGEM DE PLEURA</t>
  </si>
  <si>
    <t>POLIQUIMIOTERAPIA DO CARCINOMA DE MAMA HER-2 POSITIVO EM ESTÁDIO II (ADJUVANTE)</t>
  </si>
  <si>
    <t>TRATAMENTO DE INTERCORRENCIA PÓS TRANSPLANTE DE CORAÇÃO- PÓS TRANSPLANTE CRÍTICO</t>
  </si>
  <si>
    <t>DIRETORIA DE REGULAÇÃO, CONTROLE, AVALIAÇÃO E AUDITORIA</t>
  </si>
  <si>
    <t>Valor 
SIGTAP</t>
  </si>
  <si>
    <t>PREFEITURA MUNICIPAL DE MACEIÓ</t>
  </si>
  <si>
    <t>SECRETARIA MUNICIPAL DE SAÚDE</t>
  </si>
  <si>
    <t>Valor 
Mês</t>
  </si>
  <si>
    <t>Valor 
Ano</t>
  </si>
  <si>
    <t>BIOPSIA DE CONDUTO AUDITIVO EXTERNO</t>
  </si>
  <si>
    <t>BIOPSIA DE CONJUNTIVA</t>
  </si>
  <si>
    <t>BIOPSIA DE CORNEA</t>
  </si>
  <si>
    <t>BIOPSIA DE EPIDIDIMO</t>
  </si>
  <si>
    <t>BIOPSIA DE ESCLERA</t>
  </si>
  <si>
    <t>BIOPSIA DE MEDULA OSSEA</t>
  </si>
  <si>
    <t>BIOPSIA DE NERVO</t>
  </si>
  <si>
    <t>BIOPSIA DE PALPEBRA</t>
  </si>
  <si>
    <t>BIOPSIA DE SEIO PARANASAL</t>
  </si>
  <si>
    <t>BIOPSIA DE URETER</t>
  </si>
  <si>
    <t>BIOPSIA DE URETRA</t>
  </si>
  <si>
    <t>PUNÇÃO DE CISTERNA SUB-OCCIPITAL</t>
  </si>
  <si>
    <t>PUNÇÃO DE VAGINA</t>
  </si>
  <si>
    <t>COLETA DE LAVADO BRONCO-ALVEOLAR</t>
  </si>
  <si>
    <t>CLEARANCE OSMOLAR</t>
  </si>
  <si>
    <t>DOSAGEM DE 5-NUCLEOTIDASE</t>
  </si>
  <si>
    <t>DOSAGEM DE ACETONA</t>
  </si>
  <si>
    <t>DOSAGEM DE CAROTENO</t>
  </si>
  <si>
    <t>DOSAGEM DE GALACTOSE</t>
  </si>
  <si>
    <t>DOSAGEM DE HAPTOGLOBINA</t>
  </si>
  <si>
    <t>DOSAGEM DE ISOMERASE-FOSFOHEXOSE</t>
  </si>
  <si>
    <t>DOSAGEM DE LEUCINO-AMINOPEPTIDASE</t>
  </si>
  <si>
    <t>DOSAGEM DE PIRUVATO</t>
  </si>
  <si>
    <t>DOSAGEM DE PORFIRINAS</t>
  </si>
  <si>
    <t>DOSAGEM DE 25 HIDROXIVITAMINA D</t>
  </si>
  <si>
    <t>DETERMINAÇÃO DE CREMATÓCRITO NO LEITE HUMANO ORDENHADO</t>
  </si>
  <si>
    <t>DOSAGEM DE ANTICOAGULANTE CIRCULANTE</t>
  </si>
  <si>
    <t>DOSAGEM DE ANTITROMBINA III</t>
  </si>
  <si>
    <t>DOSAGEM DE FATOR II</t>
  </si>
  <si>
    <t>DOSAGEM DE FATOR IX</t>
  </si>
  <si>
    <t>DOSAGEM DE FATOR VII</t>
  </si>
  <si>
    <t>DOSAGEM DE FATOR X</t>
  </si>
  <si>
    <t>DOSAGEM DE FATOR XI</t>
  </si>
  <si>
    <t>DOSAGEM DE FATOR XII</t>
  </si>
  <si>
    <t>DOSAGEM DE FATOR XIII</t>
  </si>
  <si>
    <t>DOSAGEM DE HEMOGLOBINA FETAL</t>
  </si>
  <si>
    <t>PESQUISA DE ATIVIDADE DO COFATOR DE RISTOCETINA</t>
  </si>
  <si>
    <t>DOSAGEM DE INIBIDOR DE C1-ESTERASE</t>
  </si>
  <si>
    <t>IMUNOELETROFORESE DE PROTEINAS</t>
  </si>
  <si>
    <t>PESQUISA DE ANTICORPOS ANTI-HELICOBACTER PYLORI</t>
  </si>
  <si>
    <t>PESQUISA DE ANTICORPOS ANTI-RIBONUCLEOPROTEINA (RNP)</t>
  </si>
  <si>
    <t>PESQUISA DE ANTICORPOS ANTIADENOVIRUS</t>
  </si>
  <si>
    <t>PESQUISA DE ANTICORPOS ANTIAMEBAS</t>
  </si>
  <si>
    <t>PESQUISA DE ANTICORPOS ANTIASPERGILLUS</t>
  </si>
  <si>
    <t>PESQUISA DE ANTICORPOS ANTICORTEX SUPRARENAL</t>
  </si>
  <si>
    <t>PESQUISA DE ANTICORPOS ANTIEQUINOCOCOS</t>
  </si>
  <si>
    <t>PESQUISA DE ANTICORPOS ANTIESCLERODERMA (SCL 70)</t>
  </si>
  <si>
    <t>PESQUISA DE ANTICORPOS ANTIILHOTA DE LANGERHANS</t>
  </si>
  <si>
    <t>PESQUISA DE ANTICORPOS ANTIINSULINA</t>
  </si>
  <si>
    <t>PESQUISA DE ANTICORPOS ANTILISTERIA</t>
  </si>
  <si>
    <t>PESQUISA DE ANTICORPOS ANTIMITOCONDRIA</t>
  </si>
  <si>
    <t>PESQUISA DE ANTICORPOS ANTIPARIETAIS</t>
  </si>
  <si>
    <t>PESQUISA DE ANTICORPOS ANTIPLASMODIOS</t>
  </si>
  <si>
    <t>PESQUISA DE ANTICORPOS CONTRA HISTOPLASMA</t>
  </si>
  <si>
    <t>PESQUISA DE ANTICORPOS CONTRA O VIRUS DO SARAMPO</t>
  </si>
  <si>
    <t>PESQUISA DE ANTICORPOS CONTRA PARACOCCIDIOIDES BRASILIENSIS</t>
  </si>
  <si>
    <t>PESQUISA DE ANTICORPOS IGG ANTILEISHMANIAS</t>
  </si>
  <si>
    <t>PESQUISA DE ANTICORPOS IGG CONTRA O VIRUS DA VARICELA-HERPES ZOSTER</t>
  </si>
  <si>
    <t>PESQUISA DE ANTICORPOS IGM ANTILEISHMANIAS</t>
  </si>
  <si>
    <t>PESQUISA DE ANTICORPOS IGM CONTRA O VIRUS DA VARICELA-HERPES ZOSTER</t>
  </si>
  <si>
    <t>PESQUISA DE CRIOGLOBULINAS</t>
  </si>
  <si>
    <t>PROVAS DE PRAUSNITZ-KUSTNER (PK)</t>
  </si>
  <si>
    <t>0202031225</t>
  </si>
  <si>
    <t>0202031233</t>
  </si>
  <si>
    <t>DOSAGEM DE GORDURA FECAL</t>
  </si>
  <si>
    <t>PESQUISA DE GORDURA FECAL</t>
  </si>
  <si>
    <t>PESQUISA DE LEVEDURAS NAS FEZES</t>
  </si>
  <si>
    <t>PESQUISA DE TRIPSINA NAS FEZES</t>
  </si>
  <si>
    <t>CONTAGEM DE ADDIS</t>
  </si>
  <si>
    <t>DOSAGEM DE CITRATO</t>
  </si>
  <si>
    <t>DOSAGEM DE OXALATO</t>
  </si>
  <si>
    <t>PESQUISA DE AMINOACIDOS NA URINA</t>
  </si>
  <si>
    <t>PESQUISA DE BETA-MERCAPTO-LACTATO-DISSULFIDURIA</t>
  </si>
  <si>
    <t>PESQUISA DE CISTINA NA URINA</t>
  </si>
  <si>
    <t>PESQUISA DE COPROPORFIRINA NA URINA</t>
  </si>
  <si>
    <t>PESQUISA DE ERROS INATOS DO METABOLISMO NA URINA</t>
  </si>
  <si>
    <t>PESQUISA DE FENIL-CETONA NA URINA</t>
  </si>
  <si>
    <t>PESQUISA DE FRUTOSE NA URINA</t>
  </si>
  <si>
    <t>PESQUISA DE HOMOCISTINA NA URINA</t>
  </si>
  <si>
    <t>PESQUISA DE LACTOSE NA URINA</t>
  </si>
  <si>
    <t>PESQUISA DE TIROSINA NA URINA</t>
  </si>
  <si>
    <t>DOSAGEM DE 17-CETOSTEROIDES TOTAIS</t>
  </si>
  <si>
    <t>DOSAGEM DE ALDOSTERONA</t>
  </si>
  <si>
    <t>DOSAGEM DE GASTRINA</t>
  </si>
  <si>
    <t>DOSAGEM DE GLOBULINA TRANSPORTADORA DE TIROXINA</t>
  </si>
  <si>
    <t>DOSAGEM DE PEPTIDEO C</t>
  </si>
  <si>
    <t>PESQUISA DE MACROPROLACTINA</t>
  </si>
  <si>
    <t>DOSAGEM DE ALA-DESIDRATASE</t>
  </si>
  <si>
    <t>DOSAGEM DE ANFETAMINAS</t>
  </si>
  <si>
    <t>DOSAGEM DE CADMIO</t>
  </si>
  <si>
    <t>DOSAGEM DE CARBOXI-HEMOGLOBINA</t>
  </si>
  <si>
    <t>DOSAGEM DE CHUMBO</t>
  </si>
  <si>
    <t>DOSAGEM DE COBRE</t>
  </si>
  <si>
    <t>DOSAGEM DE ETOSSUXIMIDA</t>
  </si>
  <si>
    <t>DOSAGEM DE FENITOINA</t>
  </si>
  <si>
    <t>DOSAGEM DE FENOL</t>
  </si>
  <si>
    <t>DOSAGEM DE FORMALDEIDO</t>
  </si>
  <si>
    <t>DOSAGEM DE MERCURIO</t>
  </si>
  <si>
    <t>DOSAGEM DE META-HEMOGLOBINA</t>
  </si>
  <si>
    <t>DOSAGEM DE METOTREXATO</t>
  </si>
  <si>
    <t>DOSAGEM DE QUINIDINA</t>
  </si>
  <si>
    <t>DOSAGEM DE SALICILATOS</t>
  </si>
  <si>
    <t>DOSAGEM DE SULFATOS</t>
  </si>
  <si>
    <t>DOSAGEM DE TEOFILINA</t>
  </si>
  <si>
    <t>DOSAGEM DE TIOCIANATO</t>
  </si>
  <si>
    <t>PESQUISA DE HAEMOPHILUS DUCREY</t>
  </si>
  <si>
    <t>PESQUISA DE HELICOBACTER PYLORI</t>
  </si>
  <si>
    <t>PESQUISA DE LEPTOSPIRAS</t>
  </si>
  <si>
    <t>ADENOGRAMA</t>
  </si>
  <si>
    <t>DOSAGEM DE FOSFATASE ALCALINA NO ESPERMA</t>
  </si>
  <si>
    <t>DOSAGEM DE FRUTOSE</t>
  </si>
  <si>
    <t>DOSAGEM DE FRUTOSE NO ESPERMA</t>
  </si>
  <si>
    <t>ESPLENOGRAMA</t>
  </si>
  <si>
    <t>TESTE DE CLEMENTS</t>
  </si>
  <si>
    <t>QUANTIFICAÇÃO/AMPLIFICAÇÃO DO HER-2</t>
  </si>
  <si>
    <t>DOSAGEM DE FENILALANINA E TSH OU T4</t>
  </si>
  <si>
    <t>DOSAGEM DE TRIPSINA IMUNORREATIVA (COMPONENTE DO TESTE DO PEZINHO)</t>
  </si>
  <si>
    <t>DOSAGEM DE 17 HIDROXI PROGESTERONA EM PAPEL DE FILTRO (COMPONENTE DO TESTE DO PEZINHO)</t>
  </si>
  <si>
    <t>DOSAGEM DA ATIVIDADE DA BIOTINIDASE EM AMOSTRAS DE SANGUE EM PAPEL DE FILTRO (COMPONENTE DO TESTE DO PEZINHO)</t>
  </si>
  <si>
    <t>DETECÇÃO MOLECULAR DE MUTAÇÃO EM HIPERPLASIA ADRENAL CONGÊNITA</t>
  </si>
  <si>
    <t>DETECÇÃO MOLECULAR DE MUTAÇÃO EM DEFICIÊNCIA DE BIOTINIDASE</t>
  </si>
  <si>
    <t>DOSAGEM DE CLORETO NO SUOR</t>
  </si>
  <si>
    <t>0203010078</t>
  </si>
  <si>
    <t>0203010086</t>
  </si>
  <si>
    <t>DACRIOCISTOGRAFIA</t>
  </si>
  <si>
    <t>PLANIGRAFIA DE LARINGE</t>
  </si>
  <si>
    <t>RADIOGRAFIA DE LARINGE</t>
  </si>
  <si>
    <t>RADIOGRAFIA OCLUSAL</t>
  </si>
  <si>
    <t>BRONCOGRAFIA UNILATERAL</t>
  </si>
  <si>
    <t>ARTROGRAFIA</t>
  </si>
  <si>
    <t>ESCANOMETRIA</t>
  </si>
  <si>
    <t>PLANIGRAFIA DE OSSO EM 2 PLANOS</t>
  </si>
  <si>
    <t>COLANGIOPANCREATOGRAFIA RETROGRADA (VIA ENDOSCÓPICA)</t>
  </si>
  <si>
    <t>HISTEROSCOPIA CIRÚRGICA</t>
  </si>
  <si>
    <t>TRAQUEOSCOPIA</t>
  </si>
  <si>
    <t>CAPILAROSCOPIA</t>
  </si>
  <si>
    <t>AVALIAÇÃO DE EQUILÍBRIO ESTÁTICO EM PLACA DE FORÇA</t>
  </si>
  <si>
    <t>AVALIAÇÃO FUNCIONAL MUSCULAR</t>
  </si>
  <si>
    <t>ELETRODIAGNÓSTICO CINÉTICO FUNCIONAL</t>
  </si>
  <si>
    <t>ELETROMIOGRAFIA DINÂMICA, AVALIAÇÃO CINÉTICA, CINEMÁTICA E DE PARÂMETROS LINEARES</t>
  </si>
  <si>
    <t>AMNIOSCOPIA</t>
  </si>
  <si>
    <t>TOCOCARDIOGRAFIA ANTE-PARTO</t>
  </si>
  <si>
    <t>POTENCIAL EVOCADO AUDITIVO</t>
  </si>
  <si>
    <t>CERATOMETRIA</t>
  </si>
  <si>
    <t>ELETRO-OCULOGRAFIA</t>
  </si>
  <si>
    <t>ELETRORETINOGRAFIA</t>
  </si>
  <si>
    <t>ESTESIOMETRIA</t>
  </si>
  <si>
    <t>POTENCIAL VISUAL EVOCADO</t>
  </si>
  <si>
    <t>RETINOGRAFIA COLORIDA BINOCULAR</t>
  </si>
  <si>
    <t>RETINOGRAFIA FLUORESCENTE BINOCULAR</t>
  </si>
  <si>
    <t>TESTE DE SCHIRMER</t>
  </si>
  <si>
    <t>TESTE DE VISÃO DE CORES</t>
  </si>
  <si>
    <t>TESTE ORTÓPTICO</t>
  </si>
  <si>
    <t>ELETROCOCLEOGRAFIA</t>
  </si>
  <si>
    <t>ELETROGUSTOMETRIA</t>
  </si>
  <si>
    <t>EXAME NEUROPSICOMOTOR EVOLUTIVO</t>
  </si>
  <si>
    <t>GUSTOMETRIA</t>
  </si>
  <si>
    <t>IMITANCIOMETRIA</t>
  </si>
  <si>
    <t>OLFATOMETRIA</t>
  </si>
  <si>
    <t>TESTES DE PROCESSAMENTO AUDITIVO</t>
  </si>
  <si>
    <t>TRIAGEM AUDITIVA DE ESCOLARES</t>
  </si>
  <si>
    <t>GASOMETRIA</t>
  </si>
  <si>
    <t>TESTE DA CAMINHADA DE 6 MINUTOS</t>
  </si>
  <si>
    <t>CATETERISMO DE URETRA</t>
  </si>
  <si>
    <t>CISTOMETRIA SIMPLES</t>
  </si>
  <si>
    <t>UROFLUXOMETRIA</t>
  </si>
  <si>
    <t>CONSULTA DE PROFISSIONAIS DE NIVEL SUPERIOR NA ATENÇÃO ESPECIALIZADA (EXCETO MÉDICO)</t>
  </si>
  <si>
    <t>CONSULTA MEDICA EM SAUDE DO TRABALHADOR</t>
  </si>
  <si>
    <t>CONSULTA MEDICA EM ATENÇÃO ESPECIALIZADA</t>
  </si>
  <si>
    <t>CONSULTA PARA DIAGNÓSTICO/REAVALIAÇÃO DE GLAUCOMA (TONOMETRIA, FUNDOSCOPIA E CAMPIMETRIA)</t>
  </si>
  <si>
    <t>CONSULTA/ATENDIMENTO DOMICILIAR NA ATENÇÃO ESPECIALIZADA</t>
  </si>
  <si>
    <t>EMISSÃO DE PARECER SOBRE NEXO CAUSAL</t>
  </si>
  <si>
    <t>ATENDIMENTO PRE-HOSPITALAR MOVEL (VEICULO DE INTERVENÇÃO RÁPIDA)</t>
  </si>
  <si>
    <t>ATENDIMENTO PRE-HOSPITALAR MOVEL DE SALVAMENTO E RESGATE</t>
  </si>
  <si>
    <t>ATENDIMENTO PRE-HOSPITALAR MOVEL DE SALVAMENTO E RESGATE MEDICALIZADO</t>
  </si>
  <si>
    <t>REMOCAO EM AMBULANCIA DE SIMPLES TRANSPORTE (AMBULANCIA TIPO A)</t>
  </si>
  <si>
    <t>TERAPIA EM GRUPO</t>
  </si>
  <si>
    <t>0301040052</t>
  </si>
  <si>
    <t>ATENDIMENTO MULTIPROFISSIONAL PARA ATENÇÃO ÀS PESSOAS EM SITUAÇÃO DE VIOLÊNCIA SEXUAL</t>
  </si>
  <si>
    <t>0301040060</t>
  </si>
  <si>
    <t>COLETA DE VESTÍGIOS DE VIOLÊNCIA SEXUAL</t>
  </si>
  <si>
    <t>ASSISTÊNCIA DOMICILIAR POR EQUIPE MULTIPROFISSIONAL NA ATENÇÃO ESPECIALIZADA</t>
  </si>
  <si>
    <t>ATENDIMENTO DE URGENCIA EM ATENCAO ESPECIALIZADA</t>
  </si>
  <si>
    <t>ATENDIMENTO MEDICO EM UNIDADE DE PRONTO ATENDIMENTO</t>
  </si>
  <si>
    <t>ATENDIMENTO ORTOPÉDICO COM IMOBILIZAÇÃO PROVISÓRIA</t>
  </si>
  <si>
    <t>0301060118</t>
  </si>
  <si>
    <t xml:space="preserve">ACOLHIMENTO COM CLASSIFICAÇÃO DE RISCO </t>
  </si>
  <si>
    <t>ACOMPANHAMENTO DE PACIENTE EM REABILITACAO EM COMUNICACAO ALTERNATIVA</t>
  </si>
  <si>
    <t>ACOMPANHAMENTO PSICOPEDAGOGICO DE PACIENTE EM REABILITACAO</t>
  </si>
  <si>
    <t>ATENDIMENTO / ACOMPANHAMENTO EM REABILITAÇÃO NAS MULTIPLAS DEFICIÊNCIAS</t>
  </si>
  <si>
    <t>ATENDIMENTO / ACOMPANHAMENTO DE PACIENTE EM REABILITACAO DO DESENVOLVIMENTO NEUROPSICOMOTOR</t>
  </si>
  <si>
    <t>ATENDIMENTO/ACOMPANHAMENTO INTENSIVO DE PACIENTE EM REABILITAÇÃO FÍSICA (1 TURNO PACIENTE-DIA - 15 ATENDIMENTOS-MÊS)</t>
  </si>
  <si>
    <t>TERAPIA FONOAUDIOLÓGICA INDIVIDUAL</t>
  </si>
  <si>
    <t>TRATAMENTO INTENSIVO DE PACIENTE EM REABILITAÇÃO FÍSICA (2 TURNOS PACIENTE-DIA - 20 ATENDIMENTOS-MÊS)</t>
  </si>
  <si>
    <t>TREINO DE ORIENTAÇÃO E MOBILIDADE</t>
  </si>
  <si>
    <t>AVALIAÇÃO MULTIPROFISSIONAL EM DEFICIÊNCIA VISUAL</t>
  </si>
  <si>
    <t>ATENDIMENTO/ACOMPANHAMENTO EM REABILITAÇÃO VISUAL</t>
  </si>
  <si>
    <t>ATENDIMENTO EM OFICINA TERAPEUTICA I - SAUDE MENTAL</t>
  </si>
  <si>
    <t>ATENDIMENTO EM OFICINA TERAPEUTICA II - SAUDE MENTAL</t>
  </si>
  <si>
    <t>ATENDIMENTO EM PSICOTERAPIA DE GRUPO</t>
  </si>
  <si>
    <t>ATENDIMENTO INDIVIDUAL EM PSICOTERAPIA</t>
  </si>
  <si>
    <t>ACOLHIMENTO INICIAL POR CENTRO DE ATENÇÃO PSICOSSOCIAL</t>
  </si>
  <si>
    <t>AÇÕES DE ARTICULAÇÃO DE REDES INTRA E INTERSETORIAIS</t>
  </si>
  <si>
    <t>FORTALECIMENTO DO PROTAGONISMO DE USUÁRIOS DE CENTRO DE ATENÇÃO PSICOSSOCIAL E SEUS FAMILIARES</t>
  </si>
  <si>
    <t>MATRICIAMENTO DE EQUIPES DA ATENÇÃO BÁSICA</t>
  </si>
  <si>
    <t>AÇÕES DE REDUÇÃO DE DANOS</t>
  </si>
  <si>
    <t>ACOMPANHAMENTO DE SERVIÇO RESIDENCIAL TERAPÊUTICO POR CENTRO DE ATENÇÃO PSICOSSOCIAL</t>
  </si>
  <si>
    <t>APOIO À SERVIÇO RESIDENCIAL DE CARÁTER TRANSITÓRIO POR CENTRO DE ATENÇÃO PSICOSSOCIAL</t>
  </si>
  <si>
    <t>CUIDADOS COM ESTOMAS</t>
  </si>
  <si>
    <t>CUIDADOS C/ TRAQUEOSTOMIA</t>
  </si>
  <si>
    <t>ENEMA</t>
  </si>
  <si>
    <t>ACOMPANHAMENTO DE PACIENTE PEQUENO QUEIMADO</t>
  </si>
  <si>
    <t>PULSOTERAPIA I (POR APLICACAO)</t>
  </si>
  <si>
    <t>PULSOTERAPIA II (POR APLICACAO)</t>
  </si>
  <si>
    <t>ACOMPANHAMENTO E AVALIACAO DE GLAUCOMA POR FUNDOSCOPIA E TONOMETRIA</t>
  </si>
  <si>
    <t>EXERCICIOS ORTOPTICOS</t>
  </si>
  <si>
    <t>TRATAMENTO OFTALMOLÒGICO DE PACIENTE C/ GLAUCOMA BINOCULAR (1ª LINHA )</t>
  </si>
  <si>
    <t>TRATAMENTO OFTALMOLÓGICO DE PACIENTE C/ GLAUCOMA BINOCULAR (2ª LINHA)</t>
  </si>
  <si>
    <t>TRATAMENTO OFTALMOLÓGICO DE PACIENTE C/ GLAUCOMA BINOCULAR (3 ª LINHA)</t>
  </si>
  <si>
    <t>TRATAMENTO OFTALMOLÓGICO DE PACIENTE C/ GLAUCOMA MONOCULAR (1ª LINHA )</t>
  </si>
  <si>
    <t>TRATAMENTO OFTALMOLÓGICO DE PACIENTE COM GLAUCOMA MONOCULAR (2ª LINHA)</t>
  </si>
  <si>
    <t>TRATAMENTO OFTALMOLÓGICO DE PACIENTE COM GLAUCOMA MONOCULAR (3ª LINHA)</t>
  </si>
  <si>
    <t>TRATAMENTO OFTALMOLOGICO DE PACIENTE COM GLAUCOMA COM DISPENSAÇÃO DE ACETAZOLAMIDA MONOCULAR OU BINOCULAR</t>
  </si>
  <si>
    <t>TRATAMENTO OFTALMOLÓGICO DE PACIENTE COM GLAUCOMA COM DISPENSAÇÃO DE PILOCARPINA MONOCULAR</t>
  </si>
  <si>
    <t>TRATAMENTO OFTALMOLÓGICO DE PACIENTE COM GLAUCOMA COM DISPENSAÇÃO DE PILOCARPINA BINOCULAR</t>
  </si>
  <si>
    <t>TRATAMENTO OFTALMOLÓGICO DE PACIENTE COM GLAUCOMA - 1ª LINHA ASSOCIADA A 2ª LINHA - MONOCULAR</t>
  </si>
  <si>
    <t>TRATAMENTO OFTALMOLÓGICO DE PACIENTE COM GLAUCOMA - 1ª LINHA ASSOCIADA A 2ª LINHA - BINOCULAR</t>
  </si>
  <si>
    <t>TRATAMENTO OFTALMOLÓGICO DE PACIENTE COM GLAUCOMA - 1ª LINHA ASSOCIADA A 3ª LINHA - MONOCULAR</t>
  </si>
  <si>
    <t>TRATAMENTO OFTALMOLÓGICO DE PACIENTE COM GLAUCOMA - 1ª LINHA ASSOCIADA A 3ª LINHA - BINOCULAR</t>
  </si>
  <si>
    <t>TRATAMENTO OFTALMOLÓGICO DE PACIENTE COM GLAUCOMA - 2ª LINHA ASSOCIADA A 3ª LINHA - MONOCULAR</t>
  </si>
  <si>
    <t>TRATAMENTO OFTALMOLÓGICO DE PACIENTE COM GLAUCOMA - 2ª LINHA ASSOCIADA A 3ª LINHA - BINOCULAR</t>
  </si>
  <si>
    <t>TRATAMENTO OFTALMOLÓGICO DE PACIENTE COM GLAUCOMA MONOCULAR- ASSOCIAÇÃO DE 1ª, 2ª E 3ª LINHAS</t>
  </si>
  <si>
    <t>TRATAMENTO OFTALMOLÓGICO DE PACIENTE COM GLAUCOMA BINOCULAR - ASSOCIAÇÃO 1ª, 2ª E 3ª LINHAS</t>
  </si>
  <si>
    <t>TRATAMENTO DE PE DIABETICO COMPLICADO</t>
  </si>
  <si>
    <t>DILATACAO DE ESOFAGO C/ OGIVAS SOB VISAO ENDOSCOPICA (POR SESSAO)</t>
  </si>
  <si>
    <t>RETIRADA DE CORPO ESTRANHO DO ESOFAGO</t>
  </si>
  <si>
    <t>RETIRADA DE CORPO ESTRANHO DO ESTOMAGO / DUODENO</t>
  </si>
  <si>
    <t>CAUTERIZACAO QUIMICA DE PEQUENAS LESOES</t>
  </si>
  <si>
    <t>DESBASTAMENTO DE CALOSIDADE E/OU MAL PERFURANTE (DESBASTAMENTO)</t>
  </si>
  <si>
    <t>ESFOLIACAO QUIMICA</t>
  </si>
  <si>
    <t>ARTROCENTESE DE GRANDES ARTICULACOES</t>
  </si>
  <si>
    <t>INFILTRACAO DE SUBSTANCIAS EM CAVIDADE SINOVIAL (ARTICULACAO, BAINHA TENDINOSA)</t>
  </si>
  <si>
    <t>REVISÃO COM TROCA DE APARELHO GESSADO EM MEMBRO INFERIOR</t>
  </si>
  <si>
    <t>REVISÃO COM IMOBILIZAÇÃO NÃO GESSADA EM LESÃO DA COLUNA VERTEBRAL</t>
  </si>
  <si>
    <t>REVISÃO COM TROCA DE APARELHO GESSADO EM MEMBRO SUPERIOR</t>
  </si>
  <si>
    <t>REVISÃO COM TROCA DE APARELHO GESSADO EM LESÃO DA COLUNA VERTEBRAL</t>
  </si>
  <si>
    <t>TRATAMENTO CONSERVADOR DE FRATURA NA CINTURA ESCAPULAR (COM IMOBILIZAÇÃO)</t>
  </si>
  <si>
    <t>TRATAMENTO CONSERVADOR DE FRATURA DE COSTELAS</t>
  </si>
  <si>
    <t>TRATAMENTO CONSERVADOR DE FRATURA DE PUNHO COM LUVA GESSADA</t>
  </si>
  <si>
    <t xml:space="preserve">TRATAMENTO CONSERVADOR DE FRATURA DE OSSO METACÁRPICO </t>
  </si>
  <si>
    <t>TRATAMENTO CONSERVADOR DE FRATURA DO ESTERNO</t>
  </si>
  <si>
    <t>TRATAMENTO CONSERVADOR DE FRATURA EM MEMBRO INFERIOR COM IMOBILIZAÇÃO</t>
  </si>
  <si>
    <t>TRATAMENTO CONSERVADOR DE LESÃO DA COLUNA CERVICAL COM IMOBILIZAÇÃO</t>
  </si>
  <si>
    <t>TRATAMENTO CONSERVADOR DE FRATURA EM MEMBRO SUPERIOR COM IMOBILIZAÇÃO</t>
  </si>
  <si>
    <t>TRATAMENTO CONSERVADOR DE LESAO DA COLUNA TORACO-LOMBO-SACRA C/ ORTESE</t>
  </si>
  <si>
    <t>TRATAMENTO CONSERVADOR DE LESÃO DE COLUNA TORACO-LOMBO-SACRA COM IMOBILIZAÇÃO</t>
  </si>
  <si>
    <t>TRATAMENTO CONSERVADOR DE LESÃO DE MECANISMO EXTENSOR DOS DEDOS</t>
  </si>
  <si>
    <t>TRATAMENTO CONSERVADOR DE LESÃO LIGAMENTAR EM MEMBRO COM IMOBILIZAÇÃO</t>
  </si>
  <si>
    <t>LAVAGEM NASAL PELO METODO DE PROETZ (POR SESSAO)</t>
  </si>
  <si>
    <t>TRATAMENTO DE OUTRAS DOENCAS DA PLEURA</t>
  </si>
  <si>
    <t>TRATAMENTO DE NEVRALGIAS FACIAIS</t>
  </si>
  <si>
    <t>OBTURAÇÃO DE DENTE DECÍDUO</t>
  </si>
  <si>
    <t>OBTURAÇÃO EM DENTE PERMANENTE UNIRRADICULAR</t>
  </si>
  <si>
    <t>SELAMENTO DE PERFURAÇÃO RADICULAR</t>
  </si>
  <si>
    <t>HIPERSENSIBILIZACAO ESPECIFICA (POR TRATAMENTO COMPLETO)</t>
  </si>
  <si>
    <t>HIPOSENSIBILIZACAO C/ PRODUTOS AUTOGENOS (POR TRATAMENTO COMPLETO)</t>
  </si>
  <si>
    <t>HIPOSENSIBILIZACAO INESPECIFICA (POR TRATAMENTO COMPLETO)</t>
  </si>
  <si>
    <t>CATETERISMO EVACUADOR DE BEXIGA</t>
  </si>
  <si>
    <t>CATETERISMO DE CANAIS EJACULADORES</t>
  </si>
  <si>
    <t>CAUTERIZACAO QUIMICA DE BEXIGA</t>
  </si>
  <si>
    <t>CRIOCAUTERIZACAO / ELETROCOAGULACAO DE COLO DE UTERO</t>
  </si>
  <si>
    <t>DILATACAO DE URETRA (POR SESSAO)</t>
  </si>
  <si>
    <t>DILATACAO ENDOSCOPICA UNI / BILATERAL</t>
  </si>
  <si>
    <t>HIDROTUBACAO (POR TRATAMENTO COMPLETO)</t>
  </si>
  <si>
    <t>INSTILACAO DE BEXIGA</t>
  </si>
  <si>
    <t>MASSAGEM DE PROSTATA (POR SESSAO)</t>
  </si>
  <si>
    <t>PERSUFLACAO P/ DESOBSTRUCAO TUBARIA (POR TRATAMENTO COMPLETO)</t>
  </si>
  <si>
    <t>CARDIOVERSAO ELETRICA</t>
  </si>
  <si>
    <t>SESSAO DE ACUPUNTURA APLICACAO DE VENTOSAS / MOXA</t>
  </si>
  <si>
    <t>SESSAO DE ACUPUNTURA COM INSERCAO DE AGULHAS</t>
  </si>
  <si>
    <t>SESSÃO DE ELETROESTIMULAÇÃO</t>
  </si>
  <si>
    <t>CURATIVO GRAU II C/ OU S/ DEBRIDAMENTO</t>
  </si>
  <si>
    <t>ELETROCOAGULACAO DE LESAO CUTANEA</t>
  </si>
  <si>
    <t>EXCISAO DE LESAO E/OU SUTURA DE FERIMENTO DA PELE ANEXOS E MUCOSA</t>
  </si>
  <si>
    <t>EXERESE DE TUMOR DE PELE E ANEXOS / CISTO SEBACEO / LIPOMA</t>
  </si>
  <si>
    <t>FULGURACAO / CAUTERIZACAO QUIMICA DE LESOES CUTANEAS</t>
  </si>
  <si>
    <t>RETIRADA DE CORPO ESTRANHO SUBCUTANEO</t>
  </si>
  <si>
    <t>RETIRADA DE LESAO POR SHAVING</t>
  </si>
  <si>
    <t>TRATAMENTO CIRURGICO DE FISTULA DO PESCOCO (POR APROXIMACAO)</t>
  </si>
  <si>
    <t>EXERESE DE CISTO SACRO-COCCIGEO</t>
  </si>
  <si>
    <t>DRENAGEM DE FURUNCULO NO CONDUTO AUDITIVO EXTERNO</t>
  </si>
  <si>
    <t>DUCHA DE POLITZER (UNI / BILATERAL)</t>
  </si>
  <si>
    <t>INFILTRACAO MEDICAMENTOSA EM CORNETO INFERIOR</t>
  </si>
  <si>
    <t>PUNCAO TRANSMEATICA DO SEIO MAXILAR (UNILATERAL)</t>
  </si>
  <si>
    <t>REMOCAO DE CERUMEN DE CONDUTO AUDITIVO EXTERNO UNI / BILATERAL</t>
  </si>
  <si>
    <t>RESSECCAO DE SINEQUIAS</t>
  </si>
  <si>
    <t>TAMPONAMENTO NASAL ANTERIOR E/OU POSTERIOR</t>
  </si>
  <si>
    <t>TIMPANOTOMIA P/ TUBO DE VENTILACAO</t>
  </si>
  <si>
    <t>TRATAMENTO CIRURGICO DE PERICONDRITE DE PAVILHAO</t>
  </si>
  <si>
    <t>ANTROSTOMIA DE MAXILA INTRANASAL</t>
  </si>
  <si>
    <t>SINUSOTOMIA TRANSMAXILAR</t>
  </si>
  <si>
    <t>DRENAGEM DE ABSCESSO DA BOCA E ANEXOS</t>
  </si>
  <si>
    <t>EXCISÃO EM CUNHA DE LÁBIO</t>
  </si>
  <si>
    <t>RETIRADA DE CORPO ESTRANHO DOS OSSOS DA FACE</t>
  </si>
  <si>
    <t>CONTENÇÃO DE DENTES POR SPLINTAGEM</t>
  </si>
  <si>
    <t>OSTEOTOMIA DAS FRATURAS ALVEOLO-DENTÁRIAS</t>
  </si>
  <si>
    <t>REDUÇÃO DE FRATURA ALVEOLO-DENTÁRIA SEM OSTEOSSÍNTESE</t>
  </si>
  <si>
    <t>REDUÇÃO DE LUXAÇÃO TÊMPORO-MANDIBULAR</t>
  </si>
  <si>
    <t>RETIRADA DE MATERIAL DE SÍNTESE ÓSSEA / DENTÁRIA</t>
  </si>
  <si>
    <t>RETIRADA DE MEIOS DE FIXAÇÃO MAXILO-MANDIBULAR</t>
  </si>
  <si>
    <t>RECONSTRUÇÃO PARCIAL DO LÁBIO TRAUMATIZADO</t>
  </si>
  <si>
    <t>CORRECAO CIRURGICA DE ENTROPIO E ECTROPIO</t>
  </si>
  <si>
    <t>CORRECAO CIRURGICA DE EPICANTO E TELECANTO</t>
  </si>
  <si>
    <t>DACRIOCISTORRINOSTOMIA</t>
  </si>
  <si>
    <t>DRENAGEM DE ABSCESSO DE PALPEBRA</t>
  </si>
  <si>
    <t>EPILACAO A LASER</t>
  </si>
  <si>
    <t>EPILACAO DE CILIOS</t>
  </si>
  <si>
    <t>EXERESE DE CALAZIO E OUTRAS PEQUENAS LESOES DA PALPEBRA E SUPERCILIOS</t>
  </si>
  <si>
    <t>OCLUSAO DE PONTO LACRIMAL</t>
  </si>
  <si>
    <t>RECONSTITUICAO DE CANAL LACRIMAL</t>
  </si>
  <si>
    <t>RECONSTITUICAO PARCIAL DE PALPEBRA COM TARSORRAFIA</t>
  </si>
  <si>
    <t>SIMBLEFAROPLASTIA</t>
  </si>
  <si>
    <t>SONDAGEM DE VIAS LACRIMAIS</t>
  </si>
  <si>
    <t>SUTURA DE PALPEBRAS</t>
  </si>
  <si>
    <t>TRATAMENTO CIRURGICO DE BLEFAROCALASE</t>
  </si>
  <si>
    <t>TRATAMENTO CIRURGICO DE TRIQUIASE C/ OU S/ ENXERTO</t>
  </si>
  <si>
    <t>PUNCTOPLASTIA</t>
  </si>
  <si>
    <t>CORRECAO CIRURGICA DE ESTRABISMO (ACIMA DE 2 MUSCULOS)</t>
  </si>
  <si>
    <t>CORRECAO CIRURGICA DO ESTRABISMO (ATE 2 MUSCULOS)</t>
  </si>
  <si>
    <t>BIOPSIA DE TUMOR INTRA OCULAR</t>
  </si>
  <si>
    <t>CRIOTERAPIA OCULAR</t>
  </si>
  <si>
    <t>FOTOCOAGULACAO A LASER</t>
  </si>
  <si>
    <t>INJECAO INTRA-VITREO</t>
  </si>
  <si>
    <t>RETINOPEXIA C/ INTROFLEXAO ESCLERAL</t>
  </si>
  <si>
    <t>SUTURA DE ESCLERA</t>
  </si>
  <si>
    <t>TRATAMENTO CIRURGICO DE DEISCENCIA DE SUTURA DE ESCLERA</t>
  </si>
  <si>
    <t>TRATAMENTO CIRURGICO DE MIIASE PALPEBRAL</t>
  </si>
  <si>
    <t>TRATAMENTO CIRURGICO DE NEOPLASIA DE ESCLERA</t>
  </si>
  <si>
    <t>VITRECTOMIA ANTERIOR</t>
  </si>
  <si>
    <t>VITRIOLISE A YAG LASER</t>
  </si>
  <si>
    <t>PAN-FOTOCOAGULAÇÃO DE RETINA A LASER</t>
  </si>
  <si>
    <t>REMOÇÃO DE IMPLANTE EPISCLERAL</t>
  </si>
  <si>
    <t>CORRECAO CIRURGICA DE LAGOFTALMO</t>
  </si>
  <si>
    <t>ENUCLEACAO DE GLOBO OCULAR</t>
  </si>
  <si>
    <t>EVISCERACAO DE GLOBO OCULAR</t>
  </si>
  <si>
    <t>EXPLANTE DE LENTE INTRA OCULAR</t>
  </si>
  <si>
    <t>INJECAO RETROBULBAR / PERIBULBAR</t>
  </si>
  <si>
    <t>TRATAMENTO CIRURGICO DE XANTELASMA</t>
  </si>
  <si>
    <t>TRATAMENTO DE PTOSE PALPEBRAL</t>
  </si>
  <si>
    <t>REPOSICIONAMENTO DE LENTE INTRAOCULAR</t>
  </si>
  <si>
    <t>CAPSULECTOMIA POSTERIOR CIRURGICA</t>
  </si>
  <si>
    <t>CAPSULOTOMIA A YAG LASER</t>
  </si>
  <si>
    <t>CAUTERIZACAO DE CORNEA</t>
  </si>
  <si>
    <t>CICLOCRIOCOAGULACAO / DIATERMIA</t>
  </si>
  <si>
    <t>CICLODIALISE</t>
  </si>
  <si>
    <t>CORRECAO DE ASTIGMATISMO SECUNDARIO</t>
  </si>
  <si>
    <t>CORRECAO CIRURGICA DE HERNIA DE IRIS</t>
  </si>
  <si>
    <t>EXERESE DE TUMOR DE CONJUNTIVA</t>
  </si>
  <si>
    <t>FACECTOMIA C/ IMPLANTE DE LENTE INTRA-OCULAR</t>
  </si>
  <si>
    <t>FACECTOMIA S/ IMPLANTE DE LENTE INTRA-OCULAR</t>
  </si>
  <si>
    <t>FACOEMULSIFICACAO C/ IMPLANTE DE LENTE INTRA-OCULAR RIGIDA</t>
  </si>
  <si>
    <t>FOTOTRABECULOPLASTIA A LASER</t>
  </si>
  <si>
    <t>IMPLANTE INTRA-ESTROMAL</t>
  </si>
  <si>
    <t>IMPLANTE SECUNDARIO DE LENTE INTRA-OCULAR - LIO</t>
  </si>
  <si>
    <t>INJECAO SUBCONJUTIVAL / SUBTENONIANA</t>
  </si>
  <si>
    <t>IRIDECTOMIA CIRURGICA</t>
  </si>
  <si>
    <t>IRIDOTOMIA A LASER</t>
  </si>
  <si>
    <t>PARACENTESE DE CAMARA ANTERIOR</t>
  </si>
  <si>
    <t>RECOBRIMENTO CONJUNTIVAL</t>
  </si>
  <si>
    <t>RECONSTITUICAO DE FORNIX CONJUNTIVAL</t>
  </si>
  <si>
    <t>RETIRADA DE CORPO ESTRANHO DA CAMARA ANTERIOR DO OLHO</t>
  </si>
  <si>
    <t>RETIRADA DE CORPO ESTRANHO DA CORNEA</t>
  </si>
  <si>
    <t>SINEQUIOLISE A YAG LASER</t>
  </si>
  <si>
    <t>SUBSTITUICAO DE LENTE INTRA-OCULAR</t>
  </si>
  <si>
    <t>SUTURA DE CONJUNTIVA</t>
  </si>
  <si>
    <t>SUTURA DE CORNEA</t>
  </si>
  <si>
    <t>TRABECULECTOMIA</t>
  </si>
  <si>
    <t>TRATAMENTO CIRURGICO DE PTERIGIO</t>
  </si>
  <si>
    <t>TRATAMENTO CIRÚRGICO DE DEISCÊNCIA DE SUTURA DE CÓRNEA</t>
  </si>
  <si>
    <t>0405050402</t>
  </si>
  <si>
    <t>RADIAÇÃO PARA CROSS LINKING CORNEANO</t>
  </si>
  <si>
    <t>EXCISAO E SUTURA DE HEMANGIOMA</t>
  </si>
  <si>
    <t>EXCISAO E SUTURA DE LINFANGIOMA / NEVUS</t>
  </si>
  <si>
    <t>LINFADENECTOMIA PROFUNDA</t>
  </si>
  <si>
    <t>LINFADENECTOMIA SUPERFICIAL</t>
  </si>
  <si>
    <t>RETIRADA DE CATETER DE LONGA PERMANÊNCIA SEMI OU TOTALMENTE IMPLANTÁVEL</t>
  </si>
  <si>
    <t>RETIRADA DE CORPO ESTRANHO DO TUBO DIGESTIVO POR ENDOSCOPIA</t>
  </si>
  <si>
    <t>RETIRADA DE POLIPO DO TUBO DIGESTIVO POR ENDOSCOPIA</t>
  </si>
  <si>
    <t>TRATAMENTO ESCLEROSANTE / LIGADURA ELASTICA DE LESAO HEMORRAGICA DO APARELHO DIGESTIVO</t>
  </si>
  <si>
    <t>TRATAMENTO ESCLEROSANTE DE LESOES NAO HEMORRAGICAS DO APARELHO DIGESTIVO INCLUINDO LIGADURA ELASTICA</t>
  </si>
  <si>
    <t>CERCLAGEM DE ANUS</t>
  </si>
  <si>
    <t>DILATACAO DIGITAL / INSTRUMENTAL DO ANUS E/OU RETO</t>
  </si>
  <si>
    <t>DRENAGEM DE ABSCESSO ISQUIORRETAL</t>
  </si>
  <si>
    <t>ELETROCAUTERIZACAO DE LESAO TRANSPARIETAL DE ANUS</t>
  </si>
  <si>
    <t>LIGADURA ELASTICA DE HEMORROIDAS (SESSAO)</t>
  </si>
  <si>
    <t>REDUCAO MANUAL DE PROCIDENCIA DE RETO</t>
  </si>
  <si>
    <t>RETIRADA DE CORPO ESTRANHO / POLIPOS DO RETO / COLO SIGMOIDE</t>
  </si>
  <si>
    <t>TRATAMENTO CIRURGICO DE PRURIDO ANAL</t>
  </si>
  <si>
    <t>TRATAMENTO ESCLEROSANTE DE HEMORROIDAS (POR SESSAO)</t>
  </si>
  <si>
    <t>PNEUMOPERITONIO (POR SESSAO)</t>
  </si>
  <si>
    <t>REDUCAO INCRUENTA DE FRATURA E FRATURA-LUXACAO AO NIVEL DA CINTURA ESCAPULAR</t>
  </si>
  <si>
    <t>REDUCAO INCRUENTA DE LUXAÇÃO OU FRATURA / LUXAÇÃO ESCÁPULO-UMERAL</t>
  </si>
  <si>
    <t>REDUÇÃO INCRUENTA DE FRATURA / LESÃO FISARIA DE COTOVELO</t>
  </si>
  <si>
    <t>REDUÇAO INCRUENTA DE FRATURA / LESÃO FISARIA DO EXTREMO PROXIMAL DO ÚMERO</t>
  </si>
  <si>
    <t>REDUÇÃO INCRUENTA DE FRATURA / LESÃO FISARIA NO PUNHO</t>
  </si>
  <si>
    <t>REDUÇÃO INCRUENTA DE FRATURA / LUXAÇÃO DE MONTEGGIA OU DE GALEAZZI</t>
  </si>
  <si>
    <t>REDUÇÃO INCRUENTA DE FRATURA DA DIÁFISE DO ÚMERO</t>
  </si>
  <si>
    <t>REDUÇÃO INCRUENTA DE FRATURA DIAFISARIA DOS OSSOS DO ANTEBRAÇO</t>
  </si>
  <si>
    <t>REDUÇÃO INCRUENTA DE FRATURA DOS METACARPIANOS</t>
  </si>
  <si>
    <t>REDUÇÃO INCRUENTA DE LUXAÇÃO / FRATURA-LUXAÇÃO DO COTOVELO</t>
  </si>
  <si>
    <t>REDUÇÃO INCRUENTA DE LUXAÇÃO OU FRATURA / LUXACAO NO PUNHO</t>
  </si>
  <si>
    <t>REVISÃO CIRÚGICA DE COTO DE AMPUTAÇÃO DO MEMBRO SUPERIOR (EXCETO MÃO)</t>
  </si>
  <si>
    <t>TENOSINOVECTOMIA EM MEMBRO SUPERIOR</t>
  </si>
  <si>
    <t>REDUCAO INCRUENTA DA LUXACAO / FRATURA-LUXACAO METATARSO-FALANGIANA / INTERFALANGIANA DO PE</t>
  </si>
  <si>
    <t>REDUCAO INCRUENTA DE FRATURA / LESAO FISARIA DOS METATARSIANOS</t>
  </si>
  <si>
    <t>REDUCAO INCRUENTA DE FRATURA / LUXACAO / FRATURA-LUXACAO DO TORNOZELO</t>
  </si>
  <si>
    <t>REDUCAO INCRUENTA DE FRATURA DIAFISARIA / LESAO FISARIA DISTAL DA TIBIA C/ OU S/ FRATURA DA FIBULA</t>
  </si>
  <si>
    <t>REDUCAO INCRUENTA DE FRATURA DOS OSSOS DO TARSO</t>
  </si>
  <si>
    <t>REDUCAO INCRUENTA DE FRATURA OU LESAO FISARIA DO JOELHO</t>
  </si>
  <si>
    <t>REDUCAO INCRUENTA DE LUXACAO / FRATURA-LUXACAO DO JOELHO</t>
  </si>
  <si>
    <t>REDUCAO INCRUENTA DE LUXACAO FEMURO-PATELAR</t>
  </si>
  <si>
    <t>REDUCAO INCRUENTA DE LUXACAO OU FRATURA / LUXACAO SUBTALAR E INTRATARSICA</t>
  </si>
  <si>
    <t>REDUCAO INCRUENTA DE LUXACAO OU FRATURA / LUXACAO TARSO-METATARSICA</t>
  </si>
  <si>
    <t>REVISAO CIRURGICA DE COTO DE AMPUTACAO EM MEMBRO INFERIOR (EXCETO DEDOS DO PE)</t>
  </si>
  <si>
    <t>AMPUTAÇÃO / DESARTICULAÇÃO DE DEDO</t>
  </si>
  <si>
    <t>BURSECTOMIA</t>
  </si>
  <si>
    <t>MANIPULAÇÃO ARTICULAR</t>
  </si>
  <si>
    <t>RESSECÇÃO DE CISTO SINOVIAL</t>
  </si>
  <si>
    <t>RESSECÇÃO DE EXOSTOSE</t>
  </si>
  <si>
    <t>RESSECÇÃO MUSCULAR</t>
  </si>
  <si>
    <t>RETIRADA DE FIO OU PINO INTRA-ÓSSEO</t>
  </si>
  <si>
    <t>RETIRADA DE TRAÇÃO TRANS-ESQUELÉTICA</t>
  </si>
  <si>
    <t>REVISÃO CIRÚRGICA DE COTO DE AMPUTAÇÃO DOS DEDOS</t>
  </si>
  <si>
    <t>TENOMIORRAFIA</t>
  </si>
  <si>
    <t>TRATAMENTO CIRÚRGICO DE POLIDACTILIA NÃO ARTICULADA</t>
  </si>
  <si>
    <t>TRATAMENTO CIRÚRGICO DE RUTURA DO APARELHO EXTENSOR DO DEDO</t>
  </si>
  <si>
    <t>EXTRACAO ENDOSCOPICA DE CORPO ESTRANHO / CALCULO EM URETER</t>
  </si>
  <si>
    <t>IMPLANTE DE CATETER URETERAL POR TECNICA CISTOSCOPICA</t>
  </si>
  <si>
    <t>INSTALACAO ENDOSCOPICA DE CATETER DUPLO J</t>
  </si>
  <si>
    <t>NEFROSTOMIA (POR PUNCAO)</t>
  </si>
  <si>
    <t>NEFROSTOMIA PERCUTANEA</t>
  </si>
  <si>
    <t>PUNCAO / ASPIRACAO DA BEXIGA</t>
  </si>
  <si>
    <t>RESSECCAO ENDOSCOPICA DE LESAO VESICAL</t>
  </si>
  <si>
    <t>TRATAMENTO CIRURGICO DE FISTULA VESICO-CUTANEA</t>
  </si>
  <si>
    <t>DRENAGEM DE COLECAO PERI-URETRAL</t>
  </si>
  <si>
    <t>DRENAGEM DE FLEIMAO URINOSO</t>
  </si>
  <si>
    <t>EXTRACAO ENDOSCOPICA DE CORPO ESTRANHO / CALCULO NA URETRA C/ CISTOSCOPIA</t>
  </si>
  <si>
    <t>MEATOTOMIA ENDOSCOPICA</t>
  </si>
  <si>
    <t>RESSECCAO DE CARUNCULA URETRAL</t>
  </si>
  <si>
    <t>TRATAMENTO CIRURGICO DE INCONTINENCIA URINARIA</t>
  </si>
  <si>
    <t>URETROTOMIA INTERNA</t>
  </si>
  <si>
    <t>URETROTOMIA P/ RETIRADA DE CALCULO OU CORPO ESTRANHO</t>
  </si>
  <si>
    <t>DRENAGEM DE ABSCESSO DA BOLSA ESCROTAL</t>
  </si>
  <si>
    <t>DRENAGEM DE ABSCESSO DO EPIDIDIMO E/OU CANAL DEFERENTE</t>
  </si>
  <si>
    <t>EXERESE DE CISTO DE BOLSA ESCROTAL</t>
  </si>
  <si>
    <t>EXERESE DE CISTO DE EPIDIDIMO</t>
  </si>
  <si>
    <t>EXERESE DE LESAO DO CORDAO ESPERMATICO</t>
  </si>
  <si>
    <t>EXPLORACAO CIRURGICA DO CANAL DEFERENTE</t>
  </si>
  <si>
    <t>ORQUIECTOMIA SUBCAPSULAR BILATERAL</t>
  </si>
  <si>
    <t>ORQUIECTOMIA UNILATERAL</t>
  </si>
  <si>
    <t>TRATAMENTO CIRURGICO DE HIDROCELE</t>
  </si>
  <si>
    <t>VASECTOMIA</t>
  </si>
  <si>
    <t>LIBERACAO / PLASTIA DE PREPUCIO</t>
  </si>
  <si>
    <t>PLASTICA DE FREIO BALANO-PREPUCIAL</t>
  </si>
  <si>
    <t>DILATACAO DE COLO DO UTERO</t>
  </si>
  <si>
    <t>EXCISÃO TIPO I DO COLO UTERINO</t>
  </si>
  <si>
    <t>EXERESE DE POLIPO DE UTERO</t>
  </si>
  <si>
    <t>HISTEROSCOPIA CIRURGICA C/ RESSECTOSCOPIO</t>
  </si>
  <si>
    <t>0409060305</t>
  </si>
  <si>
    <t>EXCISÃO TIPO 2 DO COLO UTERINO</t>
  </si>
  <si>
    <t>COLPOTOMIA</t>
  </si>
  <si>
    <t>DRENAGEM DE GLANDULA DE BARTHOLIN / SKENE</t>
  </si>
  <si>
    <t>EXTIRPACAO DE LESAO DE VULVA / PERINEO (POR ELETROCOAGULACAO OU FULGURACAO)</t>
  </si>
  <si>
    <t>EXTRACAO DE CORPO ESTRANHO DA VAGINA</t>
  </si>
  <si>
    <t>HIMENOTOMIA</t>
  </si>
  <si>
    <t>DRENAGEM DE ABSCESSO DE MAMA</t>
  </si>
  <si>
    <t>ESVAZIAMENTO PERCUTANEO DE CISTO MAMARIO</t>
  </si>
  <si>
    <t>EXERESE DE MAMA SUPRANUMERARIA</t>
  </si>
  <si>
    <t>EXERESE DE MAMILO</t>
  </si>
  <si>
    <t>PLASTICA MAMARIA MASCULINA</t>
  </si>
  <si>
    <t>REVERSAO DE MAMILO INVERTIDO</t>
  </si>
  <si>
    <t>DESCOLAMENTO MANUAL DE PLACENTA</t>
  </si>
  <si>
    <t>RESSUTURA DE EPISIORRAFIA POS-PARTO</t>
  </si>
  <si>
    <t>SUTURA DE LACERACOES DE TRAJETO PELVICO</t>
  </si>
  <si>
    <t>PUNÇÃO DE TRAQUEIA C/ASPIRAÇÃO</t>
  </si>
  <si>
    <t>RETIRADA DE DRENO TUBULAR TORÁCICO</t>
  </si>
  <si>
    <t>CURATIVO EM MEDIO QUEIMADO</t>
  </si>
  <si>
    <t>CURATIVO EM PEQUENO QUEIMADO</t>
  </si>
  <si>
    <t>AUTONOMIZACAO DE RETALHO</t>
  </si>
  <si>
    <t>TRANSFERENCIA INTERMEDIARIA DE RETALHO</t>
  </si>
  <si>
    <t>TRATAMENTO CIRÚRGICO DE FÍSTULA ORO-SINUSAL / ORO-NASAL</t>
  </si>
  <si>
    <t>EXCISÃO DE CÁLCULO DE GLÂNDULA SALIVAR</t>
  </si>
  <si>
    <t>EXERESE DE CISTO ODONTOGÊNICO E NÃO-ODONTOGÊNICO</t>
  </si>
  <si>
    <t>TRATAMENTO CIRÚRGICO DE FÍSTULA INTRA / EXTRAORAL</t>
  </si>
  <si>
    <t>APICECTOMIA COM OU SEM OBTURAÇÃO RETRÓGRADA</t>
  </si>
  <si>
    <t>APROFUNDAMENTO DE VESTÍBULO ORAL (POR SEXTANTE)</t>
  </si>
  <si>
    <t>CORREÇÃO DE BRIDAS MUSCULARES</t>
  </si>
  <si>
    <t>CORREÇÃO DE IRREGULARIDADES DE REBORDO ALVEOLAR</t>
  </si>
  <si>
    <t>CORREÇÃO DE TUBEROSIDADE DO MAXILAR</t>
  </si>
  <si>
    <t>CURETAGEM PERIAPICAL</t>
  </si>
  <si>
    <t>ENXERTO GENGIVAL</t>
  </si>
  <si>
    <t>ENXERTO ÓSSEO DE ÁREA DOADORA INTRABUCAL</t>
  </si>
  <si>
    <t>EXODONTIA MÚLTIPLA COM ALVEOLOPLASTIA POR SEXTANTE</t>
  </si>
  <si>
    <t>GENGIVECTOMIA (POR SEXTANTE)</t>
  </si>
  <si>
    <t>GENGIVOPLASTIA (POR SEXTANTE)</t>
  </si>
  <si>
    <t>MARSUPIALIZAÇÃO DE CISTOS E PSEUDOCISTOS</t>
  </si>
  <si>
    <t>ODONTOSECÇÃO / RADILECTOMIA / TUNELIZAÇÃO</t>
  </si>
  <si>
    <t>REIMPLANTE E TRANSPLANTE DENTAL (POR ELEMENTO)</t>
  </si>
  <si>
    <t>REMOÇÃO DE DENTE RETIDO (INCLUSO / IMPACTADO)</t>
  </si>
  <si>
    <t>REMOÇÃO DE TORUS E EXOSTOSES</t>
  </si>
  <si>
    <t>TRATAMENTO CIRÚRGICO PARA TRACIONAMENTO DENTAL</t>
  </si>
  <si>
    <t>TRATAMENTO CIRÚRGICO PERIODONTAL (POR SEXTANTE)</t>
  </si>
  <si>
    <t>0415 Outras Cirurgias</t>
  </si>
  <si>
    <t>DEBRIDAMENTO DE ÚLCERA/NECROSE</t>
  </si>
  <si>
    <t>ANESTESIA REGIONAL</t>
  </si>
  <si>
    <t>SEDAÇÃO</t>
  </si>
  <si>
    <t>CONTAGEM DE LINFOCITOS CD4/CD8</t>
  </si>
  <si>
    <t>DOSAGEM DE CICLOSPORINA</t>
  </si>
  <si>
    <t>MIELOGRAFIA</t>
  </si>
  <si>
    <t>ECOCARDIOGRAFIA TRANSESOFÁGICA</t>
  </si>
  <si>
    <t>TOMOMIELOGRAFIA COMPUTADORIZADA</t>
  </si>
  <si>
    <t>0206010095</t>
  </si>
  <si>
    <t>CINTILOGRAFIA DE CORACAO C/ GALIO 67</t>
  </si>
  <si>
    <t>CINTILOGRAFIA DE MIOCARDIO P/ AVALIACAO DA PERFUSAO EM SITUACAO DE ESTRESSE (MINIMO 3 PROJECOES)</t>
  </si>
  <si>
    <t>CINTILOGRAFIA DE MIOCARDIO P/ AVALIACAO DA PERFUSAO EM SITUACAO DE REPOUSO (MINIMO 3 PROJECOES)</t>
  </si>
  <si>
    <t>CINTILOGRAFIA DE MIOCARDIO P/ LOCALIZACAO DE NECROSE (MINIMO 3 PROJECOES )</t>
  </si>
  <si>
    <t>CINTILOGRAFIA P/ AVALIACAO DE FLUXO SANGUINEO DE EXTREMIDADES</t>
  </si>
  <si>
    <t>CINTILOGRAFIA P/ QUANTIFICACAO DE SHUNT EXTRACARDIACO</t>
  </si>
  <si>
    <t>CINTILOGRAFIA SINCRONIZADA DE CAMARAS CARDIACAS EM SITUACAO DE ESFORCO</t>
  </si>
  <si>
    <t>CINTILOGRAFIA SINCRONIZADA DE CAMARAS CARDIACAS EM SITUACAO DE REPOUSO (VENTRICULOGRAFIA)</t>
  </si>
  <si>
    <t>DETERMINACAO DE FLUXO SANGUINEO REGIONAL</t>
  </si>
  <si>
    <t>CINTILOGRAFIA DE FIGADO E BACO (MINIMO 5 IMAGENS)</t>
  </si>
  <si>
    <t>CINTILOGRAFIA DE FIGADO E VIAS BILIARES</t>
  </si>
  <si>
    <t>CINTILOGRAFIA DE GLANDULAS SALIVARES C/ OU S/ ESTIMULO</t>
  </si>
  <si>
    <t>CINTILOGRAFIA P/ ESTUDO DE TRANSITO ESOFAGICO (LIQUIDO)</t>
  </si>
  <si>
    <t>CINTILOGRAFIA P/ ESTUDO DE TRANSITO ESOFAGICO (SEMI-SOLIDO)</t>
  </si>
  <si>
    <t>CINTILOGRAFIA P/ ESTUDO DE TRANSITO GASTRICO</t>
  </si>
  <si>
    <t>CINTILOGRAFIA P/ PESQUISA DE DIVERTICULOSE DE MECKEL</t>
  </si>
  <si>
    <t>CINTILOGRAFIA P/ PESQUISA DE HEMORRAGIA DIGESTIVA ATIVA</t>
  </si>
  <si>
    <t>CINTILOGRAFIA P/ PESQUISA DE HEMORRAGIA DIGESTIVA NAO ATIVA</t>
  </si>
  <si>
    <t>CINTILOGRAFIA P/ PESQUISA DE REFLUXO GASTRO-ESOFAGICO</t>
  </si>
  <si>
    <t>IMUNO-CINTILOGRAFIA (ANTICORPO MONOCLONAL)</t>
  </si>
  <si>
    <t>CINTILOGRAFIA DE PARATIREOIDES</t>
  </si>
  <si>
    <t>CINTILOGRAFIA DE TIREOIDE C/ TESTE DE SUPRESSAO / ESTIMULO</t>
  </si>
  <si>
    <t>CINTILOGRAFIA P/ PESQUISA DO CORPO INTEIRO</t>
  </si>
  <si>
    <t>TESTE DO PERCLORATO C/ RADIOISOTOPO</t>
  </si>
  <si>
    <t>CINTILOGRAFIA DE RIM C/ GALIO 67</t>
  </si>
  <si>
    <t>CINTILOGRAFIA DE TESTICULO E BOLSA ESCROTAL</t>
  </si>
  <si>
    <t>CINTILOGRAFIA RENAL/RENOGRAMA (QUALITATIVA E/OU QUANTITATIVA)</t>
  </si>
  <si>
    <t>CISTOCINTILOGRAFIA DIRETA</t>
  </si>
  <si>
    <t>CISTOCINTILOGRAFIA INDIRETA</t>
  </si>
  <si>
    <t>DETERMINACAO DE FILTRACAO GLOMERULAR</t>
  </si>
  <si>
    <t>DETERMINACAO DE FLUXO PLASMATICO RENAL</t>
  </si>
  <si>
    <t>ESTUDO RENAL DINAMICO C/ OU S/ DIURETICO</t>
  </si>
  <si>
    <t>CINTILOGRAFIA DE ARTICULACOES E/OU EXTREMIDADES E/OU OSSO</t>
  </si>
  <si>
    <t>CINTILOGRAFIA DE SEGMENTO OSSEO C/ GALIO 67</t>
  </si>
  <si>
    <t>CINTILOGRAFIA DE PERFUSAO CEREBRAL C/ TALIO (SPCTO)</t>
  </si>
  <si>
    <t>CISTERNOCINTILOGRAFIA (INCLUINDO PESQUISA E/OU AVALIACAO DO TRANSITO LIQUORICO)</t>
  </si>
  <si>
    <t>ESTUDO DE FLUXO SANGUINEO CEREBRAL</t>
  </si>
  <si>
    <t>CINTILOGRAFIA DE PULMAO C/ GALIO 67</t>
  </si>
  <si>
    <t>CINTILOGRAFIA DE PULMAO POR INALACAO (MINIMO 2 PROJECOES)</t>
  </si>
  <si>
    <t>CINTILOGRAFIA DE PULMAO POR PERFUSAO (MINIMO 4 PROJECOES)</t>
  </si>
  <si>
    <t>CINTILOGRAFIA DE SISTEMA RETICULO-ENDOTELIAL (MEDULA OSSEA)</t>
  </si>
  <si>
    <t>DEMONSTRACAO DE SEQUESTRO DE HEMACIAS PELO BACO (C/ RADIOISOTOPOS)</t>
  </si>
  <si>
    <t>DETERMINACAO DE SOBREVIDA DE HEMACIAS (C/ RADIOSOTOPOS)</t>
  </si>
  <si>
    <t>LINFOCINTILOGRAFIA</t>
  </si>
  <si>
    <t>CINTILOGRAFIA DE CORPO INTEIRO C/ GALIO 67 P/ PESQUISA DE NEOPLASIAS</t>
  </si>
  <si>
    <t>CINTILOGRAFIA DE GLANDULA LACRIMAL (DACRIOCINTILOGRAFIA)</t>
  </si>
  <si>
    <t>CINTILOGRAFIA DE MAMA (BILATERAL)</t>
  </si>
  <si>
    <t>VIDEOLAPAROSCOPIA</t>
  </si>
  <si>
    <t>ANGIOGRAFIA DE ARCO AORTICO</t>
  </si>
  <si>
    <t>ANGIOGRAFIA DE ARCO AORTICO E TRONCOS SUPRA-AORTICOS</t>
  </si>
  <si>
    <t>AORTOGRAFIA ABDOMINAL</t>
  </si>
  <si>
    <t>AORTOGRAFIA TORACICA</t>
  </si>
  <si>
    <t>ARTERIOGRAFIA CERVICO-TORACICA</t>
  </si>
  <si>
    <t>ARTERIOGRAFIA DIGITAL (POR VIA VENOSA)</t>
  </si>
  <si>
    <t>ARTERIOGRAFIA P/ INVESTIGACAO DE DOENCA ARTERIOSCLEROTICA AORTO-ILIACA E DISTAL</t>
  </si>
  <si>
    <t>ARTERIOGRAFIA P/ INVESTIGACAO DE HEMORRAGIA CEREBRAL</t>
  </si>
  <si>
    <t>ARTERIOGRAFIA P/ INVESTIGACAO DE ISQUEMIA CEREBRAL</t>
  </si>
  <si>
    <t>ARTERIOGRAFIA PELVICA</t>
  </si>
  <si>
    <t>ARTERIOGRAFIA SELETIVA DE CAROTIDA</t>
  </si>
  <si>
    <t>ARTERIOGRAFIA SELETIVA POR CATETER (POR VASO)</t>
  </si>
  <si>
    <t>ARTERIOGRAFIA SELETIVA VERTEBRAL</t>
  </si>
  <si>
    <t>ESPLENOPORTOGRAFIA</t>
  </si>
  <si>
    <t>FLEBOGRAFIA DE MEMBRO</t>
  </si>
  <si>
    <t>FLEBOGRAFIA DE CAVA INFERIOR E/OU SUPERIOR</t>
  </si>
  <si>
    <t>LINFANGIOADENOGRAFIA</t>
  </si>
  <si>
    <t>PORTOGRAFIA TRANS-HEPATICA</t>
  </si>
  <si>
    <t>COLANGIOGRAFIA TRANSCUTANEA</t>
  </si>
  <si>
    <t>POLISSONOGRAFIA</t>
  </si>
  <si>
    <t>AVALIACAO P/ DIAGNOSTICO DIFERENCIAL DE DEFICIENCIA AUDITIVA</t>
  </si>
  <si>
    <t>REAVALIACAO DIAGNOSTICA DE DEFICIENCIA AUDITIVA EM PACIENTE MENOR DE 3 ANOS</t>
  </si>
  <si>
    <t>FENOTIPAGEM K, FYA, FYB, JKA, JKB EM GEL</t>
  </si>
  <si>
    <t>ACOMPANHAMENTO DE PACIENTE C/ IMPLANTE COCLEAR</t>
  </si>
  <si>
    <t>ACOMPANHAMENTO DE PACIENTE P/ ADAPTACAO DE APARELHO DE AMPLIFICACAO SONORA INDIVIDUAL (AASI) UNI / BILATERAL</t>
  </si>
  <si>
    <t>TRATAMENTO INTENSIVO DE PACIENTE EM REABILITAÇÃO FÍSICA (1 TURNO PACIENTE- DIA - 20 ATENDIMENTOS-MÊS)</t>
  </si>
  <si>
    <t>ACOMPANHAMENTO DE PACIENTE MEDIO / GRANDE QUEIMADO</t>
  </si>
  <si>
    <t>ACOMPANHAMENTO DE PACIENTE COM HEMOGLOBINOPATIAS</t>
  </si>
  <si>
    <t>ACOMPANHAMENTO EM SERVIÇO DE REFERÊNCIA DE TRIAGEM NEONATAL (SRTN) PACIENTE COM DEFICIÊNCIA DE BIOTINIDASE</t>
  </si>
  <si>
    <t>AVALIACAO CLINICA E ELETRONICA DE DISPOSITIVO ELETRICO CARDIACO IMPLANTAVEL</t>
  </si>
  <si>
    <t>TRATAMENTO DE DOR/METÁSTASE ÓSSEA C/RADIOISÓTOPO (P/TRATAMENTO-EXCETO CÂNCER DE TIREOIDE)</t>
  </si>
  <si>
    <t>NARCOSE DE CRIANÇA (POR PROCEDIMENTO)</t>
  </si>
  <si>
    <t>0304030244</t>
  </si>
  <si>
    <t>0304040193</t>
  </si>
  <si>
    <t>HORMONIOTERAPIA DO CARCINOMA DE MAMA EM ESTÁDIO III (PRÉVIA)</t>
  </si>
  <si>
    <t>0304040207</t>
  </si>
  <si>
    <t>HORMONIOTERAPIA PRÉVIA À RADIOTERAPIA EXTERNA DO ADENOCARCINOMA DE PRÓSTATA</t>
  </si>
  <si>
    <t>POLIQUIMIOTERAPIA DO CARCINOMA DE MAMA HER-2 POSITIVO EM ESTÁDIO I (ADJUVANTE)</t>
  </si>
  <si>
    <t>0304050334</t>
  </si>
  <si>
    <t>QUIMIOTERAPIA DE TUMOR DO ESTROMA GASTRO INTESTINAL</t>
  </si>
  <si>
    <t>0304050342</t>
  </si>
  <si>
    <t>HORMONIOTERAPIA ADJUVANTE À RADIOTERAPIA EXTERNA DO ADENOCARCINOMA DE PRÓSTATA</t>
  </si>
  <si>
    <t>QUIMIOTERAPIA DE LEUCEMIA AGUDA/ MIELODISPLASIA/ LINFOMA LINFOBLÁSTICO/ LINFOMA DE BURKITT 3ª LINHA</t>
  </si>
  <si>
    <t>QUIMIOTERAPIA DE LEUCEMIA AGUDA/MIELODISPLASIA/ LINFOMA LINFOBLÁSTICO/ LINFOMA DE BURKITT - 4ª LINHA</t>
  </si>
  <si>
    <t>QUIMIOTERAPIA DE ALTA DOSE DE OSTEOSSARCOMA NA INFÂNCIA E ADOLESCÊNCIA</t>
  </si>
  <si>
    <t>0304090050</t>
  </si>
  <si>
    <t>IODOTERAPIA DE CARCINOMA DIFERENCIADO DE TIREOIDE( 30mCi)</t>
  </si>
  <si>
    <t>0304090069</t>
  </si>
  <si>
    <t>IODOTERAPIA DE CARCINOMA DIFERENCIADO DE TIREOIDE( 50mCi)</t>
  </si>
  <si>
    <t>AFÉRESE TERAPÊUTICA</t>
  </si>
  <si>
    <t>TRANSFUSÃO DE CONCENTRADO DE GRANULÓCITOS</t>
  </si>
  <si>
    <t>INSTALAÇÃO DE PRÓTESE EM PACIENTES COM ANOMALIAS CRÂNIO E BUCOMAXILOFACIAL</t>
  </si>
  <si>
    <t>INSTALAÇÃO DE APARELHO ORTODÔNTICO/ORTOPÉDICO FIXO</t>
  </si>
  <si>
    <t xml:space="preserve">MANUTENÇÃO/CONSERTO DE APARELHO ORTODÔNTICO/ORTOPÉDICO </t>
  </si>
  <si>
    <t>LITOTRIPSIA EXTRACORPOREA (ONDA DE CHOQUE - TRATATAMENTO SUBSEQUENTE EM 1 REGIAO RENAL)</t>
  </si>
  <si>
    <t>LITOTRIPSIA EXTRACORPOREA (ONDA DE CHOQUE - TRATATAMENTO SUBSEQUENTE EM 2 REGIOES RENAIS)</t>
  </si>
  <si>
    <t>LITOTRIPSIA EXTRACORPOREA (ONDA DE CHOQUE PARCIAL / COMPLETA EM 1 REGIAO RENAL)</t>
  </si>
  <si>
    <t>LITOTRIPSIA EXTRACORPOREA (ONDA DE CHOQUE PARCIAL / COMPLETA EM 2 REGIOES RENAIS)</t>
  </si>
  <si>
    <t>0301130035</t>
  </si>
  <si>
    <t>ACOMPANHAMENTO NO PROCESSO TRANSEXUALIZADO EXCLUSIVAMENTE PARA ATENDIMENTO CLINICO</t>
  </si>
  <si>
    <t>0301130043</t>
  </si>
  <si>
    <t>ACOMPANHAMENTO NO PROCESSO TRANSEXUALIZADOR EXCLUSIVO NAS ETAPAS DO PRÉ E PÓS-OPERATORIO</t>
  </si>
  <si>
    <t>0301130051</t>
  </si>
  <si>
    <t>ACOMPANHAMENTO MULTIPROFISSIONAL EM DRC ESTÁGIO 04 PRÉ DIÁLISE</t>
  </si>
  <si>
    <t>0301130060</t>
  </si>
  <si>
    <t>ACOMPANHAMENTO MULTIPROFISSIONAL EM DRC ESTÁGIO 05 PRÉ DIÁLISE</t>
  </si>
  <si>
    <t>0303030089</t>
  </si>
  <si>
    <t xml:space="preserve">TRATAMENTO HORMONAL PREPARATÓRIO PARA CIRURGIA DE REDESIGNAÇÃO SEXUAL NO PROCESSO TRANSEXUALIZADOR </t>
  </si>
  <si>
    <t>0303030097</t>
  </si>
  <si>
    <t>TERAPIA HORMONAL NO PROCESSO TRANSEXUALIZADOR</t>
  </si>
  <si>
    <t>0309070015</t>
  </si>
  <si>
    <t>TRATAMENTO ESCLEROSANTE NÃO ESTÉTICO DE VARIZES DOS MEMBROS INFERIORES (UNILATERAL)</t>
  </si>
  <si>
    <t>0309070023</t>
  </si>
  <si>
    <t>TRATAMENTO ESCLEROSANTE NÃO ESTÉTICO DE VARIZES DOS MEMBROS INFERIORES (BILATERAL)</t>
  </si>
  <si>
    <t>FAEC - MÉDIA COMPLEXIDADE</t>
  </si>
  <si>
    <t>FAEC - ALTA COMPLEXIDADE</t>
  </si>
  <si>
    <t>0211070378</t>
  </si>
  <si>
    <t>AVALIAÇÃO E SELEÇÃO PRÉ-CIRÚRGICA PARA IMPLANTE COCLEAR</t>
  </si>
  <si>
    <t>0211070416</t>
  </si>
  <si>
    <t>AVALIAÇÃO E SELEÇÃO PRÉ-CIRÚRGICA PARA PRÓTESE AUDITIVA ANCORADA NO OSSO</t>
  </si>
  <si>
    <t>0301010196</t>
  </si>
  <si>
    <t>0301010200</t>
  </si>
  <si>
    <t>0301010218</t>
  </si>
  <si>
    <t>0301010226</t>
  </si>
  <si>
    <t>ACONSELHAMENTO GENÉTICO</t>
  </si>
  <si>
    <t>0301070172</t>
  </si>
  <si>
    <t>MANUTENÇÃO DA PRÓTESE DE IMPLANTE COCLEAR</t>
  </si>
  <si>
    <t>0301070180</t>
  </si>
  <si>
    <t>ACOMPANHAMENTO DE PACIENTE COM PRÓTESE AUDITIVA ANCORADA NO OSSO</t>
  </si>
  <si>
    <t>0301070199</t>
  </si>
  <si>
    <t>ACOMPANHAMENTO DE PACIENTE COM IMPLANTE COCLEAR</t>
  </si>
  <si>
    <t>ACOMPANHAMENTO DE PACIENTE PRÉ-CIRURGIA BARIÁTRICA POR EQUIPE MULTIPROFISSIONAL</t>
  </si>
  <si>
    <t>0305010204</t>
  </si>
  <si>
    <t>0501 Coleta e exames p/fins de doação de órgãos, tecidos e células e de transplante</t>
  </si>
  <si>
    <t>COLETA DE SANGUE EM HEMOCENTRO P/ EXAMES DE HISTOCOMPATIBILIDADE (CADASTRO DE DOADOR NO REDOME)</t>
  </si>
  <si>
    <t>IDENTIFICACAO DE DOADOR APARENTADO DE CELULAS-TRONCO HEMATOPOETICAS 1A FASE (POR DOADOR TIPADO)</t>
  </si>
  <si>
    <t>COLETA, ACONDICIONAMENTO E TRANSPORTE INTERNACIONAL DE CELULAS-TRONCO HEMATOPOIETICAS DE MEDULA OSSEA P/ TRANSPLANTE</t>
  </si>
  <si>
    <t>FORNECIMENTO, ACONDICIONAMENTO E TRANSPORTE INTERNACIONAL DE CELULAS-TRONCO HEMATOPOETICAS DE CORDAO UMBILICAL P/ TRANSPLANTE</t>
  </si>
  <si>
    <t>FORNECIMENTO, ACONDICIONAMENTO E TRANSPORTE INTERNACIONAL DE LINFOCITOS DE DOADOR NAO APARENTADO P/ TRANSPLANTE</t>
  </si>
  <si>
    <t>IDENTIFICACAO INTERNACIONAL DE DOADOR NAO APARENTADO DE CELULAS-TRONCO HEMATOPOETICAS 1A FASE (POR DOADOR TIPADO)</t>
  </si>
  <si>
    <t>IDENTIFICACAO INTERNACIONAL DE DOADOR NAO APARENTADO DE CELULAS-TRONCO HEMATOPOETICAS 2A FASE (POR DOADOR TIPADO)</t>
  </si>
  <si>
    <t>MOBILIZAÇÃO, COLETA E ACONDICIONAMENTO DE CELULAS TRONCO HEMATOPOETICAS DE SANGUE PERIFERICO NO BRASIL PARA TRANSPLANTE AUTOGENICO OU DE DOADOR APARENTADO OU NAO APARENTADO</t>
  </si>
  <si>
    <t>TRANSPORTE DE MEDULA OSSEA OU DE CELULAS TRONCO HEMATOPOETICAS DE SANGUE PERIFERICO NO BRASIL DE DOADOR NAO APARENTADO</t>
  </si>
  <si>
    <t>FORNECIMENTO E ACONDICIONAMENTO E TRANSPORTE NO BRASIL DE LINFOCITOS DE DOADOR NAO APARENTADO</t>
  </si>
  <si>
    <t>TRANPORTE DE UNIDADE DE CELULAS TRONCO HEMATOPOETICAS DE SANGUE DE CORDAO UMBILICAL E PLACENTARIO NO BRASIL</t>
  </si>
  <si>
    <t>AUTO-PROVA CRUZADA EM RECEPTOR DE RIM (AUTO CROSS-MATCH)</t>
  </si>
  <si>
    <t>EXAMES DE PACIENTES EM LISTA DE ESPERA PARA TRANSPLANTES</t>
  </si>
  <si>
    <t>EXAMES PARA A INCLUSAO EM LISTA DE CANDIDATOS A TRANSPLANTE DE CORACAO</t>
  </si>
  <si>
    <t>EXAMES PARA INCLUSÃO EM LISTA DE CANDIDATOS A TRANSPLANTE DE FIGADO</t>
  </si>
  <si>
    <t>0503 Ações relacionadas à doação de órgãos e tecidos p/transplante</t>
  </si>
  <si>
    <t>AÇÕES RELACIONADAS A DOAÇÃO DE ÓRGÃOS E TECIDOS PARA TRANSPLANTE</t>
  </si>
  <si>
    <t>AÇÕES RELACIONADAS A DOAÇÃO DE ÓRGÃOS E TECIDOS REALIZADAS POR EQUIPE DE OUTRO ESTABELECIMENTO DE SAUDE</t>
  </si>
  <si>
    <t>0504 Processamento de tecidos p/transplante</t>
  </si>
  <si>
    <t>PROCESSAMENTO DE CORNEA / ESCLERA</t>
  </si>
  <si>
    <t>PROCESSAMENTO DE PELE EM GLICEROL (ATÉ 1000 CM²) PARA ADULTO</t>
  </si>
  <si>
    <t>PROCESSAMENTO DE PELE EM GLICEROL ( ATÉ 500 CM²) INFANTIL</t>
  </si>
  <si>
    <t>TRANSPLANTE DE CORNEA</t>
  </si>
  <si>
    <t>0505 Transplante de órgãos, tecidos e células</t>
  </si>
  <si>
    <t>AVALIAÇÃO DO POSSÍVEL DOADOR FALECIDO DE ÓRGÃOS OU TECIDOS P/TRANSPLANTE</t>
  </si>
  <si>
    <t>TOTAL FAEC AMBULATORIAL - MÉDIA COMPLEXIDADE</t>
  </si>
  <si>
    <t>TOTAL FAEC AMBULATORIAL - ALTA COMPLEXIDADE</t>
  </si>
  <si>
    <t>0503 AÇÕES RELACIONADAS À ADOÇÃO DE ÓRGÃOS E TECIDOS P/TRANSPLANTE</t>
  </si>
  <si>
    <t>0504 PROCESSAMENTO DE TECIDOS P/TRANSPLANTE</t>
  </si>
  <si>
    <t>0701 Órteses, próteses e materiais especiais não relacionados ao ato cirúrgico</t>
  </si>
  <si>
    <t>0501 COLETA/EXAMES P/FINS DE ADOÇÃO DE ÓRGÃOS, TECIDOS E CÉLULAS E DE TRANSPLANTE</t>
  </si>
  <si>
    <t>TOTAL FAEC AMBULATORIAL - MEDIA COMPLEXIDADE</t>
  </si>
  <si>
    <t>FAEC - NÃO SE APLICA</t>
  </si>
  <si>
    <t>0702 Órteses, próteses e materiais especiais não relacionados ao ato cirúrgico</t>
  </si>
  <si>
    <t>0701 ÓRTESES, PRÓTESES E MATERIAIS ESPECIAIS NÃO RELACIONADOS AO ATO CIRÚRGICO</t>
  </si>
  <si>
    <t>BIOPSIA CIRURGICA DE TIREOIDE</t>
  </si>
  <si>
    <t>BIOPSIA DE ENDOMETRIO POR ASPIRACAO MANUAL INTRA-UTERINA</t>
  </si>
  <si>
    <t>BIOPSIA DE FIGADO EM CUNHA / FRAGMENTO</t>
  </si>
  <si>
    <t>BIOPSIA DE IRIS, CORPO CILIAR, RETINA, COROIDE, VITREO E TUMOR INTRA OCULAR</t>
  </si>
  <si>
    <t>BIOPSIA DE LESAO DE PARTES MOLES (POR AGULHA / CEU ABERTO)</t>
  </si>
  <si>
    <t>BIOPSIA DE OSSO / CARTILAGEM DA CINTURA ESCAPULAR (POR AGULHA / CEU ABERTO)</t>
  </si>
  <si>
    <t>BIOPSIA DE OSSO / CARTILAGEM DA CINTURA PELVICA (POR AGULHA / CEU ABERTO)</t>
  </si>
  <si>
    <t>BIOPSIA DE OSSO / CARTILAGEM DE MEMBRO INFERIOR (POR AGULHA / CEU ABERTO)</t>
  </si>
  <si>
    <t>BIOPSIA DE OSSO / CARTILAGEM DE MEMBRO SUPERIOR (POR AGULHA / CEU ABERTO)</t>
  </si>
  <si>
    <t>BIOPSIA DE PLEURA (POR ASPIRAÇÃO/AGULHA / PLEUROSCOPIA)</t>
  </si>
  <si>
    <t>DIAGNOSTICO E/OU ATENDIMENTO DE URGENCIA EM CLINICA PEDIATRICA</t>
  </si>
  <si>
    <t>DIAGNOSTICO E/OU ATENDIMENTO DE URGENCIA EM CLINICA CIRURGICA</t>
  </si>
  <si>
    <t>DIAGNOSTICO E/OU ATENDIMENTO DE URGENCIA EM CLINICA MEDICA</t>
  </si>
  <si>
    <t>ATENDIMENTO EM GERIATRIA (1 TURNO)</t>
  </si>
  <si>
    <t>ATENDIMENTO EM GERIATRIA (2 TURNOS)</t>
  </si>
  <si>
    <t>TRATAMENTO DE DENGUE CLÁSSICA</t>
  </si>
  <si>
    <t>TRATAMENTO DE DENGUE HEMORRÁGICA</t>
  </si>
  <si>
    <t>TRATAMENTO DE OUTRAS DOENÇAS BACTERIANAS</t>
  </si>
  <si>
    <t>TRATAMENTO DE DOENÇAS BACTERIANAS ZOONÓTICAS</t>
  </si>
  <si>
    <t>TRATAMENTO DE FEBRES POR ARBOVÍRUS E FEBRES HEMORRÁGICAS VIRAIS</t>
  </si>
  <si>
    <t>TRATAMENTO DE HANSENÍASE</t>
  </si>
  <si>
    <t>TRATAMENTO DE HANTAVIROSE</t>
  </si>
  <si>
    <t>TRATAMENTO DE HELMINTÍASES (B65 a B83)</t>
  </si>
  <si>
    <t>TRATAMENTO DE HEPATITES VIRAIS</t>
  </si>
  <si>
    <t>TRATAMENTO DE INFECÇÕES VIRAIS CARACTERIZADAS POR LESÕES DE PELE E MUCOSAS (B00 A B09)</t>
  </si>
  <si>
    <t>TRATAMENTO DE INFECÇÕES VIRAIS DO SISTEMA NERVOSO CENTRAL</t>
  </si>
  <si>
    <t>TRATAMENTO DE MALÁRIA</t>
  </si>
  <si>
    <t>TRATAMENTO DE MICOSES (B35 A B49)</t>
  </si>
  <si>
    <t>TRATAMENTO DE OUTRAS DOENÇAS CAUSADAS POR CLAMÍDIAS(A70 A A74)</t>
  </si>
  <si>
    <t>TRATAMENTO DE OUTRAS DOENÇAS CAUSADAS POR ESPIROQUETAS (A65 A A69)</t>
  </si>
  <si>
    <t>TRATAMENTO DE OUTRAS DOENÇAS CAUSADAS POR VÍRUS (B25 A B34)</t>
  </si>
  <si>
    <t>TRATAMENTO DE POLIOMIELITE PARALÍTICA AGUDA</t>
  </si>
  <si>
    <t>TRATAMENTO DE TUBERCULOSE (A15 a A19)</t>
  </si>
  <si>
    <t>TRATAMENTO DE ANEMIA APLASTICA E OUTRAS ANEMIAS</t>
  </si>
  <si>
    <t>TRATAMENTO DE ANEMIA HEMOLITICA</t>
  </si>
  <si>
    <t>TRATAMENTO DE ANEMIAS NUTRICIONAIS</t>
  </si>
  <si>
    <t>TRATAMENTO DE DEFEITOS DA COAGULACAO PURPURA E OUTRAS AFECCOES HEMORRAGICAS</t>
  </si>
  <si>
    <t>TRATAMENTO DE HEMOFILIAS</t>
  </si>
  <si>
    <t>TRATAMENTO DE DESNUTRICAO</t>
  </si>
  <si>
    <t>TRATAMENTO DE DIABETES MELLITUS</t>
  </si>
  <si>
    <t>TRATAMENTO DE DISTURBIOS METABOLICOS</t>
  </si>
  <si>
    <t>TRATAMENTO DA MIGRANEA COMPLICADA</t>
  </si>
  <si>
    <t>TRATAMENTO CLINICO DE COREIA AGUDA</t>
  </si>
  <si>
    <t>TRATAMENTO CONSERVADOR DA HEMORRAGIA CEREBRAL</t>
  </si>
  <si>
    <t>TRATAMENTO DE ACIDENTE VASCULAR CEREBRAL - AVC (ISQUEMICO OU HEMORRAGICO AGUDO)</t>
  </si>
  <si>
    <t>TRATAMENTO DE DISTROFIAS MUSCULARES</t>
  </si>
  <si>
    <t>TRATAMENTO DE DOENCA DE PARKINSON</t>
  </si>
  <si>
    <t>TRATAMENTO DE ENCEFALOPATIA HIPERTENSIVA</t>
  </si>
  <si>
    <t>TRATAMENTO DE ESCLEROSE GENERALIZADA PROGRESSIVA</t>
  </si>
  <si>
    <t>TRATAMENTO DE INTERCORRENCIAS DE DOENCAS NEUROMUSCULARES</t>
  </si>
  <si>
    <t>TRATAMENTO DE MIASTENIA GRAVE</t>
  </si>
  <si>
    <t>TRATAMENTO DE POLINEUROPATIAS</t>
  </si>
  <si>
    <t>TRATAMENTO DE POLIRRADICULONEURITE DESMIELINIZANTE AGUDA</t>
  </si>
  <si>
    <t>TRATAMENTO DE SURTO DE ESCLEROSE MULTIPLA</t>
  </si>
  <si>
    <t>TRATAMENTO DE PROCESSO TOXI-INFECCIOSO DO CEREBRO OU DA MEDULA ESPINHAL</t>
  </si>
  <si>
    <t>TRATAMENTO DO ACIDENTE VASCULAR CEREBRAL ISQUÊMICO AGUDO COM USO DE TROMBOLÍTICO</t>
  </si>
  <si>
    <t>TRATAMENTO CLÍNICO DE INTERCORRÊNCIAS OFTALMOLÓGICAS</t>
  </si>
  <si>
    <t>TRATAMENTO CLÍNICO DE INTERCORRÊNCIAS OFTALMOLÓGICAS DE ORIGEM INFECCIOSA</t>
  </si>
  <si>
    <t>TRATAMENTO DE ANEURISMA DA AORTA</t>
  </si>
  <si>
    <t>TRATAMENTO DE ARRITMIAS</t>
  </si>
  <si>
    <t>TRATAMENTO DE CARDIOPATIA HIPERTROFICA</t>
  </si>
  <si>
    <t>TRATAMENTO DE CARDIOPATIA ISQUEMICA CRONICA</t>
  </si>
  <si>
    <t>TRATAMENTO DE CHOQUE ANAFILATICO</t>
  </si>
  <si>
    <t>TRATAMENTO DE CHOQUE CARDIOGENICO</t>
  </si>
  <si>
    <t xml:space="preserve">TRATAMENTO DE CHOQUE HIPOVOLEMICO </t>
  </si>
  <si>
    <t>TRATAMENTO DE COMPLICACOES CARDIACAS POS-CIRURGIA</t>
  </si>
  <si>
    <t>TRATAMENTO DE COMPLICACOES DE DISPOSITIVOS PROTETICOS IMPLANTES E ENXERTOS CARDIACOS E VALVULARES</t>
  </si>
  <si>
    <t>TRATAMENTO DE CRISE HIPERTENSIVA</t>
  </si>
  <si>
    <t>TRATAMENTO DE DOENCA REUMATICA C/ COMPROMETIMENTO CARDIACO</t>
  </si>
  <si>
    <t>TRATAMENTO DE DOENCA REUMATICA S/ CARDITE</t>
  </si>
  <si>
    <t>TRATAMENTO DE EDEMA AGUDO DE PULMAO</t>
  </si>
  <si>
    <t>TRATAMENTO DE EMBOLIA PULMONAR</t>
  </si>
  <si>
    <t>TRATAMENTO DE ENDOCARDITE INFECCIOSA EM PROTESE VALVAR</t>
  </si>
  <si>
    <t>TRATAMENTO DE ENDOCARDITE INFECCIOSA EM VALVULA NATIVA</t>
  </si>
  <si>
    <t>TRATAMENTO DE HIPERTENSAO PULMONAR</t>
  </si>
  <si>
    <t>TRATAMENTO DE HIPERTENSAO SECUNDARIA</t>
  </si>
  <si>
    <t>TRATAMENTO DE INFARTO AGUDO DO MIOCÁRDIO</t>
  </si>
  <si>
    <t>TRATAMENTO DE INSUFICIENCIA ARTERIAL C/ ISQUEMIA CRITICA</t>
  </si>
  <si>
    <t>TRATAMENTO DE INSUFICIENCIA CARDIACA</t>
  </si>
  <si>
    <t>TRATAMENTO DE LINFADENITES INESPECIFICAS</t>
  </si>
  <si>
    <t>TRATAMENTO DE MIOCARDIOPATIAS</t>
  </si>
  <si>
    <t>TRATAMENTO DE OUTRAS VASCULOPATIAS</t>
  </si>
  <si>
    <t>TRATAMENTO DE PARADA CARDIACA C/ RESSUSCITACAO</t>
  </si>
  <si>
    <t>TRATAMENTO DE PERICARDITE</t>
  </si>
  <si>
    <t>TRATAMENTO DE SINDROME CORONARIANA AGUDA</t>
  </si>
  <si>
    <t>TRATAMENTO DE TROMBOSE VENOSA PROFUNDA</t>
  </si>
  <si>
    <t>TRATAMENTO DE VARIZES DOS MEMBROS INFERIORES C/ ULCERA</t>
  </si>
  <si>
    <t>TRATAMENTO DE DOENCAS DO ESOFAGO ESTOMAGO E DUODENO</t>
  </si>
  <si>
    <t>TRATAMENTO DE DOENCAS DO FIGADO</t>
  </si>
  <si>
    <t>TRATAMENTO DE DOENCAS DO PERITONIO</t>
  </si>
  <si>
    <t>TRATAMENTO DE ENTERITES E COLITES NAO INFECCIOSAS</t>
  </si>
  <si>
    <t>TRATAMENTO DE OUTRAS DOENCAS DO APARELHO DIGESTIVO</t>
  </si>
  <si>
    <t>TRATAMENTO DE OUTRAS DOENCAS DO INTESTINO</t>
  </si>
  <si>
    <t>TRATAMENTO DE TRANSTORNOS DAS VIAS BILIARES E PANCREAS</t>
  </si>
  <si>
    <t>TRATAMENTO DE AFECCOES BOLHOSAS</t>
  </si>
  <si>
    <t>TRATAMENTO DE DERMATITES E ECZEMAS</t>
  </si>
  <si>
    <t>TRATAMENTO DE ESTAFILOCOCCIAS</t>
  </si>
  <si>
    <t>TRATAMENTO DE ESTREPTOCOCCIAS</t>
  </si>
  <si>
    <t>TRATAMENTO DE FARMACODERMIAS</t>
  </si>
  <si>
    <t>TRATAMENTO DE OUTRAS AFECCOES DA PELE E DO TECIDO SUBCUTANEO</t>
  </si>
  <si>
    <t>TRATAMENTO CONSERVADOR DE FRATURA / LESAO LIGAMENTAR / ARRANCAMENTO OSSEO AO NIVEL DA PELVE</t>
  </si>
  <si>
    <t>TRATAMENTO CONSERVADOR DE FRATURA DOS ANEIS PELVICOS</t>
  </si>
  <si>
    <t>TRATAMENTO DAS POLIARTROPATIAS INFLAMATORIAS</t>
  </si>
  <si>
    <t>TRATAMENTO DE ECLAMPSIA</t>
  </si>
  <si>
    <t>TRATAMENTO DE EDEMA, PROTEINURIA E TRANSTORNOS HIPERTENSIVOS NA GRAVIDEZ PARTO E PUERPERIO</t>
  </si>
  <si>
    <t>TRATAMENTO DE MOLA HIDATIFORME</t>
  </si>
  <si>
    <t>TRATAMENTO DAS MALFORMACOES E DEFORMIDADES CONGENITAS DO SISTEMA OSTEOMUSCULAR</t>
  </si>
  <si>
    <t>TRATAMENTO DE ANOMALIAS CROMOSSOMICAS NAO CLASSIFICADAS EM OUTRA PARTE</t>
  </si>
  <si>
    <t>TRATAMENTO DE ESPINHA BIFIDA</t>
  </si>
  <si>
    <t>TRATAMENTO DE MALFORMACOES CONGENITAS DO APARELHO CIRCULATORIO</t>
  </si>
  <si>
    <t>TRATAMENTO DE FENDA LABIAL E/OU FENDA PALATINA</t>
  </si>
  <si>
    <t>TRATAMENTO DE MALFORMACOES CONGENITAS DO APARELHO URINARIO</t>
  </si>
  <si>
    <t>TRATAMENTO DE MALFORMACOES CONGENITAS DOS ORGAOS GENITAIS</t>
  </si>
  <si>
    <t>TRATAMENTO DE NEUROFIBROMATOSE</t>
  </si>
  <si>
    <t>TRATAMENTO DE OUTRAS ANOMALIAS CONGENITAS DO SISTEMA NERVOSO</t>
  </si>
  <si>
    <t>TRATAMENTO DE OUTRAS MALFORMACOES CONGENITAS</t>
  </si>
  <si>
    <t>TRATAMENTO DE OUTRAS MALFORMACOES CONGENITAS DO APARELHO DIGESTIVO</t>
  </si>
  <si>
    <t xml:space="preserve">ATENDIMENTO A PACIENTE SOB CUIDADOS PROLONGADOS DEVIDO A CAUSAS EXTERNAS </t>
  </si>
  <si>
    <t xml:space="preserve">ATENDIMENTO A PACIENTE SOB CUIDADOS PROLONGADOS POR ENFERMIDADES PNEUMOLOGICAS </t>
  </si>
  <si>
    <t xml:space="preserve">TRATAMENTO DE PACIENTE SOB CUIDADOS PROLONGADOS POR ENFERMIDADES DECORRENTES DA AIDS </t>
  </si>
  <si>
    <t xml:space="preserve">TRATAMENTO DE PACIENTE SOB CUIDADOS PROLONGADOS POR ENFERMIDADES NEUROLOGICAS </t>
  </si>
  <si>
    <t xml:space="preserve">TRATAMENTO DE PACIENTE SOB CUIDADOS PROLONGADOS POR ENFERMIDADES ONCOLOGICAS </t>
  </si>
  <si>
    <t xml:space="preserve">TRATAMENTO DE PACIENTE SOB CUIDADOS PROLONGADOS POR ENFERMIDADES OSTEOMUSCULARES E DO TECIDO CONJUNTIVO </t>
  </si>
  <si>
    <t xml:space="preserve">TRATAMENTO DE PACIENTES SOB CUIDADOS PROLONGADOS EM HANSENIASE </t>
  </si>
  <si>
    <t>TRATAMENTO DA FIBROSE CISTICA COM MANIFESTACOES PULMONARES</t>
  </si>
  <si>
    <t>TRATAMENTO DAS AFECCOES NECROTICAS E SUPURATIVAS DAS VIAS AEREAS INFERIORES</t>
  </si>
  <si>
    <t>TRATAMENTO DAS DOENCAS CRONICAS DAS VIAS AEREAS INFERIORES</t>
  </si>
  <si>
    <t>TRATAMENTO DAS DOENCAS PULMONARES DEVIDO A AGENTES EXTERNOS</t>
  </si>
  <si>
    <t>TRATAMENTO DE CARDIOPATIA PULMONAR NAO ESPECIFICADA (COR PULMONALE)</t>
  </si>
  <si>
    <t>TRATAMENTO DE DOENCA DO OUVIDO EXTERNO MEDIO E DA MASTOIDE</t>
  </si>
  <si>
    <t>TRATAMENTO DE DOENCAS RESPIRATORIAS QUE AFETAM PRINCIPALMENTE O INTERSTICIO</t>
  </si>
  <si>
    <t>TRATAMENTO DE HEMORRAGIAS DAS VIAS RESPIRATORIAS</t>
  </si>
  <si>
    <t>TRATAMENTO DE INFECCOES AGUDAS DAS VIAS AEREAS SUPERIORES</t>
  </si>
  <si>
    <t>TRATAMENTO DE OUTRAS DOENCAS DO APARELHO RESPIRATORIO</t>
  </si>
  <si>
    <t>TRATAMENTO DE OUTRAS INFECCOES AGUDAS DAS VIAS AEREAS INFERIORES</t>
  </si>
  <si>
    <t>TRATAMENTO DE PNEUMONIAS OU INFLUENZA (GRIPE)</t>
  </si>
  <si>
    <t>TRATAMENTO DE DOENCAS DOS ORGAOS GENITAIS MASCULINOS</t>
  </si>
  <si>
    <t>TRATAMENTO DE DOENCAS GLOMERULARES</t>
  </si>
  <si>
    <t>TRATAMENTO DE DOENCAS INFLAMATORIAS DOS ORGAOS PELVICOS FEMININOS</t>
  </si>
  <si>
    <t>TRATAMENTO DE DOENCAS RENAIS TUBULO-INTERSTICIAIS</t>
  </si>
  <si>
    <t>TRATAMENTO DE OUTRAS DOENCAS DO APARELHO URINARIO</t>
  </si>
  <si>
    <t>TRATAMENTO DE OUTROS TRANSTORNOS DO RIM E DO URETER</t>
  </si>
  <si>
    <t>TRATAMENTO DE ENTERITE NECROSANTE DO FETO E DO RECEM-NASCIDO</t>
  </si>
  <si>
    <t>TRATAMENTO EM PSIQUIATRIA (POR DIA)</t>
  </si>
  <si>
    <t>TRATAMENTO CLÍNICO PARA CONTENÇÃO DE COMPORTAMENTO DESORGANIZADO E/OU DISRUPTIVO</t>
  </si>
  <si>
    <t>TRATAMENTO CLÍNICO DE TRANSTORNOS MENTAIS E COMPORTAMENTAIS DEVIDO AO USO DE ÁLCOOL</t>
  </si>
  <si>
    <t>TRATAMENTO CLÍNICO DOS TRANSTORNOS MENTAIS E COMPORTAMENTAIS DEVIDO AO USO DAS DEMAIS DROGAS E/OU OUTRAS SUBSTÂNCIAS PSICOATIVAS</t>
  </si>
  <si>
    <t xml:space="preserve">TRATAMENTO EM REABILITACAO </t>
  </si>
  <si>
    <t>Qt, Ano</t>
  </si>
  <si>
    <t>Qt, Mês</t>
  </si>
  <si>
    <t>TRATAMENTO DE OUTRAS DOENCAS DAS VIAS AEREAS SUPERIORES</t>
  </si>
  <si>
    <t>INTERNAÇÃO P/RADIOTERAPIA EXTERNA (COBALTOTERAPIA/ACELERADOR LINEAR)</t>
  </si>
  <si>
    <t>TRATAMENTO DE EFEITOS DE ASFIXIA/OUTROS RISCOS A RESPIRAÇÃO</t>
  </si>
  <si>
    <t>TRATAMENTO DE EFEITOS DO CONTATO C/ANIMAIS E PLANTAS VENENOSAS</t>
  </si>
  <si>
    <t>TRATAMENTO DE EFEITOS DA PENETRAÇÃO DE CORPO ESTRANHO EM ORIFÍCIO NATURAL</t>
  </si>
  <si>
    <t>TRAATAMENTO DE QUEIMADURAS, CORROSÕES E GELADURAS</t>
  </si>
  <si>
    <t>ENXERTO COMPOSTO</t>
  </si>
  <si>
    <t>EXERESE DE CISTO DERMOIDE</t>
  </si>
  <si>
    <t>HOMOENXERTIA (ATO CIRURGICO PRE E POS-OPERATORIO)</t>
  </si>
  <si>
    <t>TRATAMENTO CIRURGICO DE ESCALPO PARCIAL</t>
  </si>
  <si>
    <t>TRATAMENTO CIRURGICO DE ESCALPO TOTAL</t>
  </si>
  <si>
    <t>TRATAMENTO EM ESTAGIOS SUBSEQUENTES DE ENXERTIA</t>
  </si>
  <si>
    <t>EXTIRPAÇÃO DE BÓCIO INTRATORÁCICO P/VIA TRANSESTERNAL</t>
  </si>
  <si>
    <t>ANTROTOMIA DA MASTOIDE (DRENAGEM DE OTITE NO LACTENTE)</t>
  </si>
  <si>
    <t>DRENAGEM DE ABSCESSO PERIAMIGDALIANO</t>
  </si>
  <si>
    <t>DRENAGEM DO SACO ENDO-LINFATICO - SHUNT (C/ AUDICAO POR VIA TRANSMASTOIDEA)</t>
  </si>
  <si>
    <t>ESTAPEDECTOMIA</t>
  </si>
  <si>
    <t>LARINGECTOMIA TOTAL</t>
  </si>
  <si>
    <t>LARINGORRAFIA</t>
  </si>
  <si>
    <t>MASTOIDECTOMIA SUBTOTAL</t>
  </si>
  <si>
    <t>MICROCIRURGIA OTOLOGICA</t>
  </si>
  <si>
    <t>SINUSOTOMIA ESFENOIDAL</t>
  </si>
  <si>
    <t>PAROTIDECTOMIA PARCIAL OU SUBTOTAL</t>
  </si>
  <si>
    <t>PLÁSTICA DO CANAL DE STENON</t>
  </si>
  <si>
    <t>SEPTOPLASTIA PARA CORREÇÃO DE DESVIO</t>
  </si>
  <si>
    <t>TRATAMENTO CIRÚRGICO DE PERFURAÇÃO DO SEPTO NASAL</t>
  </si>
  <si>
    <t>SEPTOPLASTIA REPARADORA NÂO ESTÉTICA</t>
  </si>
  <si>
    <t>RESSECÇÃO DE TUMOR DO ACÚSTICO (PELA FOSSA MEDIA)</t>
  </si>
  <si>
    <t>RESSECÇÃO DO GLOMO JUGULAR</t>
  </si>
  <si>
    <t>TRATAMENTO CIRÚRGICO DE RINOFIMA</t>
  </si>
  <si>
    <t>ALONGAMENTO DE COLUMELA</t>
  </si>
  <si>
    <t>ENXERTO TOTAL / PARCIAL INTRATEMPORAL DE NERVO FACIAL</t>
  </si>
  <si>
    <t>EXCISÃO PARCIAL DE LÁBIO COM ENXERTO LIVRE / ROTAÇÃO DE RETALHO</t>
  </si>
  <si>
    <t>EXPLORAÇÃO/ DESCOMPRESSÃO TOTAL / PARCIAL DO NERVO FACIAL</t>
  </si>
  <si>
    <t>LABIOPLASTIA PARA REDUÇÃO OU CORREÇÃO DA HIPERTROFIA DO LÁBIO</t>
  </si>
  <si>
    <t>RESSECÇÃO DE LESÃO MALIGNA E BENIGNA DA REGIÃO CRANIO E BUCOMAXILOFACIAL</t>
  </si>
  <si>
    <t>RESSECÇÃO DO CÔNDILO MANDIBULAR COM OU SEM RECONSTRUÇÃO</t>
  </si>
  <si>
    <t>TRATAMENTO CIRÚRGICO DE ATRESIA NARINÁRIA</t>
  </si>
  <si>
    <t>TRATAMENTO CIRÚRGICO DE FÍSTULA E CISTOS ORO-MAXILARES</t>
  </si>
  <si>
    <t>TRATAMENTO CIRÚRGICO DE OSTEOMIELITE DE OSSOS DA FACE</t>
  </si>
  <si>
    <t>TRATAMENTO CIRÚRGICO DE PARALISIA FACIAL (SUSPENSÃO DE HEMIFACE)</t>
  </si>
  <si>
    <t>TRATAMENTO CIRÚRGICO DO SOALHO DA ÓRBITA</t>
  </si>
  <si>
    <t>RECONSTRUÇÃO DO SULCO GENGIVO-LABIAL</t>
  </si>
  <si>
    <t>OSTEOSSÍNTESE DE FRATURA UNILATERAL DO CÔNDILO MANDIBULAR</t>
  </si>
  <si>
    <t>OSTEOSSÍNTESE DA FRATURA COMPLEXA DA MANDÍBULA</t>
  </si>
  <si>
    <t>OSTEOSSÍNTESE DE FRATURA COMPLEXA DA MAXILA</t>
  </si>
  <si>
    <t>OSTEOSSINTESE DE FRATURA DO COMPLEXO ÓRBITO-ZIGOMÁTICO-MAXILAR</t>
  </si>
  <si>
    <t>OSTEOSSÍNTESE DE FRATURA DO COMPLEXO NASO-ÓRBITO-ETMOIDAL</t>
  </si>
  <si>
    <t>REDUÇÃO CIRÚRGICA DE FRATURA DOS OSSOS PRÓPRIOS DO NARIZ</t>
  </si>
  <si>
    <t>OSTEOSSÍNTESE DE FRATURA SIMPLES DE MANDÍBULA</t>
  </si>
  <si>
    <t>ARTROPLASTIA DA ARTICULAÇÃO TÊMPORO-MANDIBULAR (RECIDIVANTE OU NÃO)</t>
  </si>
  <si>
    <t>REDUÇÃO DE FRATURA DA MAXILA - LE FORT II, SEM OSTEOSSÍNTESE</t>
  </si>
  <si>
    <t>TRATAMENTO CIRÚRGICO DE OSTEOMA, ODONTOMA /OUTRAS LESÕES ESPECIFICADAS</t>
  </si>
  <si>
    <t>TRATAMENTO CIRÚRGICO DE FRATURA DO OSSO ZIGOMATICO SEM OSTEOSSÍNTESE</t>
  </si>
  <si>
    <t>OSTEOSSÍNTESE DA FRATURA DO OSSO ZIGOMÁTICO</t>
  </si>
  <si>
    <t>RESSECÇÃO DE LESÃO DA BOCA</t>
  </si>
  <si>
    <t>OSTEOTOMIA DE MAXILA EM PACIENTES COM ANOMALIA CRANIO E BUCOMAXILOFACIAL</t>
  </si>
  <si>
    <t>OSTEOPLASTIA DO MENTO COM OU SEM IMPLANTE ALOPLÁSTICO</t>
  </si>
  <si>
    <t>SEPTOPLASTIA EM PACIENTE COM ANOMALIA CRÂNIO E BUCOMAXILOFACIAL</t>
  </si>
  <si>
    <t>TIMPANOPLASTIA EM PACIENTE COM ANOMALIA CRÂNIO E BUCOMAXILOFACIAL (UNI / BILATERAL)</t>
  </si>
  <si>
    <t>TRATAMENTO CIRÚRGICO DE MACROSTOMIA /MICROSTOMIA POR ANOMALIA CRANIOFACIAL</t>
  </si>
  <si>
    <t>EXTIRPACAO DE GLANDULA LACRIMAL</t>
  </si>
  <si>
    <t>SONDAGEM DE CANAL LACRIMAL SOB ANESTESIA GERAL</t>
  </si>
  <si>
    <t>APLICACAO DE PLACA RADIOATIVA EPISCLERAL</t>
  </si>
  <si>
    <t>VITRECTOMIA POSTERIOR</t>
  </si>
  <si>
    <t>TERMOTERAPIA TRANSPUPILAR</t>
  </si>
  <si>
    <t>TRANSPLANTE DE PERIOSTEO EM ESCLEROMALACIA</t>
  </si>
  <si>
    <t>IMPLANTE DE PROTESE ANTI-GLAUCOMATOSA</t>
  </si>
  <si>
    <t>TRATAMENTO CIRURGICO DE GLAUCOMA CONGENITO</t>
  </si>
  <si>
    <t>CARDIORRAFIA</t>
  </si>
  <si>
    <t>CARDIOTOMIA P/ RETIRADA DE CORPO ESTRANHO</t>
  </si>
  <si>
    <t>PERICARDIOCENTESE</t>
  </si>
  <si>
    <t>CORREÇÃO DE CORONARIA ANOMALA (19 A 110)</t>
  </si>
  <si>
    <t>ANASTOMOSE PORTO-CAVA</t>
  </si>
  <si>
    <t>DRENAGEM DE GANGLIO LINFATICO</t>
  </si>
  <si>
    <t>EMBOLECTOMIA ARTERIAL</t>
  </si>
  <si>
    <t>LINFADENECTOMIA RADICAL AXILAR BILATERAL</t>
  </si>
  <si>
    <t>LINFADENECTOMIA RADICAL VULVAR</t>
  </si>
  <si>
    <t>TRATAMENTO CIRURGICO DE LESOES VASCULARES TRAUMATICAS DA REGIAO CERVICAL</t>
  </si>
  <si>
    <t>TRATAMENTO CIRURGICO DE VARIZES (BILATERAL)</t>
  </si>
  <si>
    <t>TROMBECTOMIA DO SISTEMA VENOSO</t>
  </si>
  <si>
    <t>ESOFAGECTOMIA DISTAL C/ TORACOTOMIA</t>
  </si>
  <si>
    <t>ESOFAGECTOMIA DISTAL S/ TORACOTOMIA</t>
  </si>
  <si>
    <t>ESOFAGECTOMIA VIDEOLAPAROSCOPICA</t>
  </si>
  <si>
    <t>ESOFAGO-COLONPLASTIA</t>
  </si>
  <si>
    <t>ESOFAGOGASTRECTOMIA</t>
  </si>
  <si>
    <t>ESOFAGORRAFIA CERVICAL</t>
  </si>
  <si>
    <t>ESOFAGORRAFIA TORACICA</t>
  </si>
  <si>
    <t>GASTRECTOMIA TOTAL</t>
  </si>
  <si>
    <t>GASTRECTOMIA VIDEOLAPAROSCOPICA</t>
  </si>
  <si>
    <t>GASTRORRAFIA VIDEOLAPAROSCOPICA</t>
  </si>
  <si>
    <t>GASTROSTOMIA VIDEOLAPAROSCOPICA</t>
  </si>
  <si>
    <t>TRATAMENTO CIRURGICO DE ACALASIA (CARDIOMIOPLASTIA)</t>
  </si>
  <si>
    <t>TRATAMENTO CIRURGICO DE VARIZES ESOFAGICAS</t>
  </si>
  <si>
    <t>TRATAMETO CIRURGICO DE MEGAESOFAGO SEM RESSECCAO / CONSERVADOR</t>
  </si>
  <si>
    <t>VAGOTOMIA C/ OPERACAO DE DRENAGEM</t>
  </si>
  <si>
    <t>VAGOTOMIA SUPERSELETIVA / GASTRICA PROXIMAL</t>
  </si>
  <si>
    <t>AMPUTACAO COMPLETA ABDOMINO-PERINEAL DO RETO</t>
  </si>
  <si>
    <t>APENDICECTOMIA VIDEOLAPAROSCOPICA</t>
  </si>
  <si>
    <t>COLORRAFIA POR VIA ABDOMINAL</t>
  </si>
  <si>
    <t>CRIPTECTOMIA UNICA / MULTIPLA</t>
  </si>
  <si>
    <t>DRENAGEM DE HEMATOMA / ABSCESSO RETRO-RETAL</t>
  </si>
  <si>
    <t>ENTEROPEXIA (QUALQUER SEGMENTO)</t>
  </si>
  <si>
    <t>ESFINCTEROTOMIA INTERNA E TRATAMENTO DE FISSURA ANAL</t>
  </si>
  <si>
    <t>FECHAMENTO DE FISTULA DE RETO</t>
  </si>
  <si>
    <t>HERNIORRAFIA C/ RESSECCAO INTESTINAL (HERNIA ESTRANGULADA)</t>
  </si>
  <si>
    <t>PROCTOPEXIA ABDOMINAL POR PROCIDENCIA DO RETO</t>
  </si>
  <si>
    <t>COLECISTECTOMIA VIDEOLAPAROSCOPICA</t>
  </si>
  <si>
    <t>COLECISTOSTOMIA</t>
  </si>
  <si>
    <t>COLEDOCOPLASTIA</t>
  </si>
  <si>
    <t>COLEDOCOTOMIA C/ OU S/ COLECISTECTOMIA</t>
  </si>
  <si>
    <t>COLEDOCOTOMIA VIDEOLAPAROSCOPICA</t>
  </si>
  <si>
    <t>HEPATECTOMIA PARCIAL</t>
  </si>
  <si>
    <t>HEPATORRAFIA COMPLEXA C/ LESAO DE ESTRUTURAS VASCULARES BILIARES</t>
  </si>
  <si>
    <t>MARSUPIALIZACAO DE ABSCESSO / CISTO</t>
  </si>
  <si>
    <t>PANCREATECTOMIA PARCIAL</t>
  </si>
  <si>
    <t>PANCREATECTOMIA VIDEOLAPAROSCOPICA</t>
  </si>
  <si>
    <t>PANCREATO-DUODENECTOMIA</t>
  </si>
  <si>
    <t>PANCREATO-ENTEROSTOMIA</t>
  </si>
  <si>
    <t>PANCREATOTOMIA P/ DRENAGEM</t>
  </si>
  <si>
    <t>HERNIOPLASTIA EPIGASTRICA VIDEOLAPAROSCOPICA</t>
  </si>
  <si>
    <t>HERNIORRAFIA INGUINAL VIDEOLAPAROSCOPICA</t>
  </si>
  <si>
    <t>HERNIORRAFIA UMBILICAL VIDEOLAPAROSCOPICA</t>
  </si>
  <si>
    <t>LAPAROTOMIA VIDEOLAPAROSCOPICA PARA DRENAGEM E/OU BIOPSIA</t>
  </si>
  <si>
    <t>PERITONIOSTOMIA C/ TELA INORGANICA</t>
  </si>
  <si>
    <t>RESSECCAO DO EPIPLOM</t>
  </si>
  <si>
    <t>TRATAMENTO CIRURGICO DE PERITONITE</t>
  </si>
  <si>
    <t>VAGOTOMIA VIDEOLAPAROSCOPICA</t>
  </si>
  <si>
    <t>ARTROPLASTIA ESCAPULO-UMERAL PARCIAL</t>
  </si>
  <si>
    <t>DESARTICULACAO DA ARTICULACAO ESCAPULO-UMERAL</t>
  </si>
  <si>
    <t>ESCAPULOPEXIA C/ OU S/ OSTEOTOMIA DA ESCAPULA / RESSECÇÃO BARRA OMO-CERVICAL</t>
  </si>
  <si>
    <t>OSTECTOMIA DA CLAVÍCULA OU DA ESCÁPULA</t>
  </si>
  <si>
    <t>OSTEOTOMIA DA CLAVÍCULA OU DA ESCÁPULA</t>
  </si>
  <si>
    <t>REPARO DE ROTURA DO MANGUITO ROTADOR (INCLUI PROCEDIMENTOS DESCOMPRESSIVOS)</t>
  </si>
  <si>
    <t>TRATAMENTO CIRÚRGICO DE FRATURA DA CLAVÍCULA</t>
  </si>
  <si>
    <t>TRATAMENTO CIRURGICO DE FRATURA DO COLO E CAVIDADE GLENOIDE DE ESCAPULA</t>
  </si>
  <si>
    <t>TRATAMENTO CIRURGICO DE FRATURA DO CORPO DE ESCAPULA</t>
  </si>
  <si>
    <t>TRATAMENTO CIRURGICO DE LUXACAO / FRATURA-LUXACAO ESCAPULO-UMERAL AGUDA</t>
  </si>
  <si>
    <t>TRATAMENTO CIRURGICO DE LUXACAO / FRATURA-LUXACAO ESTERNO-CLAVICULAR</t>
  </si>
  <si>
    <t>TRATAMENTO CIRURGICO DE LUXACAO RECIDIVANTE / HABITUAL DE ARTICULACAO ESCAPULO-UMERAL</t>
  </si>
  <si>
    <t>TRATAMENTO CIRURGICO DE RETARDO DE CONSOLIDACAO DA PSEUDARTROSE DE CLAVICULA / ESCAPULA</t>
  </si>
  <si>
    <t>TRATAMENTO CIRÚRGICO DA SÍNDROME DO IMPACTO SUB-ACROMIAL</t>
  </si>
  <si>
    <t>AMPUTAÇÃO / DESARTICULAÇÃO DE MÃO E PUNHO</t>
  </si>
  <si>
    <t>AMPUTAÇÃO / DESARTICULAÇÃO DE MEMBROS SUPERIORES</t>
  </si>
  <si>
    <t>ARTRODESE DE MÉDIAS / GRANDES ARTICULAÇÕES DE MEMBRO SUPERIOR</t>
  </si>
  <si>
    <t>ARTROPLASTIA DE ARTICULAÇÃO DA MÃO</t>
  </si>
  <si>
    <t>ARTROPLASTIA DE CABEÇA DO RÁDIO</t>
  </si>
  <si>
    <t>RESSECÇÃO DO OLECRANO E/OU CABEÇA DO RÁDIO</t>
  </si>
  <si>
    <t>FASCIOTOMIA DE MEMBROS SUPERIORES</t>
  </si>
  <si>
    <t>REALINHAMENTO DE MECANISMO EXTENSOR DOS DEDOS DA MÃO</t>
  </si>
  <si>
    <t>RECONSTRUÇÃO CAPSULO-LIGAMENTAR DE COTOVELO PUNHO</t>
  </si>
  <si>
    <t>RECONSTRUÇÃO DE POLIA TENDINOSA DOS DEDOS DA MÃO</t>
  </si>
  <si>
    <t>TRANSPOSIÇÃO DA ULNA PARA O RÁDIO</t>
  </si>
  <si>
    <t>TRATAMENTO CIRÚRGICO DE DEDO EM GATILHO</t>
  </si>
  <si>
    <t>TRATAMENTO CIRÚRGICO DE FRATURA / LESÃO FISARIA DA EXTREMIDADE PROXIMAL DO UMERO</t>
  </si>
  <si>
    <t>TRATAMENTO CIRÚRGICO DE FRATURA / LESÃO FISARIA DAS FALANGES DA MÃO (COM FIXAÇÃO)</t>
  </si>
  <si>
    <t>TRATAMENTO CIRÚRGICO DE FRATURA / LESÃO FISARIA DE EPI~CÔNDILO / EPITROCLEA DO ÚMERO</t>
  </si>
  <si>
    <t>TRATAMENTO CIRÚRGICO DE FRATURA / LESÃO FISARIA DO CÔNDILO / TRÓCLEA/APOFISE CORONÓIDE DO ULNA / CABEÇA DO RÁDIO</t>
  </si>
  <si>
    <t>TRATAMENTO CIRÚRGICO DE FRATURA / LESÃO FISARIA DOS METACARPIANOS</t>
  </si>
  <si>
    <t>TRATAMENTO CIRÚRGICO DE FRATURA / LESÃO FISARIA SUPRACONDILIANA DO ÚMERO</t>
  </si>
  <si>
    <t>TRATAMENTO CIRÚGICO DE FRATURA DA DIÁFISE DO ÚMERO</t>
  </si>
  <si>
    <t>TRATAMENTO CIRÚRGICO DE FRATURA DA EXTREMIDADE / METÁFISE DISTAL DOS OSSOS DO ANTEBRAÇO</t>
  </si>
  <si>
    <t>TRATAMENTO CIRÚRGICO DE FRATURA DE EXTREMIDADES / METÁFISE PROXIMAL DOS OSSOS DO ANTEBRAÇO</t>
  </si>
  <si>
    <t>TRATAMENTO CIRÚRGICO DE FRATURA DIAFISARIA DE AMBOS OS OSSOS DO ANTEBRAÇO (C/ SINTESE)</t>
  </si>
  <si>
    <t>TRATAMENTO CIRÚRGICO DE FRATURA DIAFISARIA ÚNICA DO RÁDIO / DA ULNA</t>
  </si>
  <si>
    <t>TRATAMENTO CIRÚRGICO DE FRATURA LESÃO FISARIA DOS OSSOS DO ANTEBRAÇO</t>
  </si>
  <si>
    <t>TRATAMENTO CIRÚRGICO DE FRATURA-LUXAÇÃO DE GALEAZZI / MONTEGGIA / ESSEX-LOPRESTI</t>
  </si>
  <si>
    <t>TRATAMENTO CIRÚRGICO DE FRATURAS DOS OSSOS DO CARPO</t>
  </si>
  <si>
    <t>TRATAMENTO CIRÚRGICO DE GIGANTISMO DA MÃO</t>
  </si>
  <si>
    <t>TRATAMENTO CIRÚRGICO DE LESÃO AGUDA CAPSULO-LIGAMENTAR DO MEMBRO SUPERIOR: COTOVELO / PUNHO</t>
  </si>
  <si>
    <t>TRATAMENTO CIRÚRGICO DE LESÃO DA MUSCULATURA INTRÍNSECA DA MÃO</t>
  </si>
  <si>
    <t>TRATAMENTO CIRÚRGICO DE LESÃO EVOLUTIVA FISARIA NO MEMBRO SUPERIOR</t>
  </si>
  <si>
    <t>TRATAMENTO CIRÚRGICO DE LUXAÇÃO / FRATURA-LUXAÇÃO CARPO-METACARPIANA</t>
  </si>
  <si>
    <t>TRATAMENTO CIRÚRGICO DE LUXAÇÃO / FRATURA-LUXACAO DOS OSSOS DO CARPO</t>
  </si>
  <si>
    <t>TRATAMENTO CIRÚRGICO DE LUXAÇÃO / FRATURA-LUXAÇÃO METACARPO-FALANGIANA</t>
  </si>
  <si>
    <t>TRATAMENTO CIRÚRGICO DE LUXAÇÃO OU FRATURA-LUXAÇÃO DO COTOVELO</t>
  </si>
  <si>
    <t>TRATAMENTO CIRÚRGICO DE PSEUDARTROSE / RETARDO DE CONSOLIDAÇÃO / PERDA ÓSSEA DA MÃO</t>
  </si>
  <si>
    <t>TRATAMENTO CIRÚRGICO DE PSEUDARTROSE / RETARDO DE CONSOLIDAÇÃO / PERDA ÓSSEA DO ANTEBRAÇO</t>
  </si>
  <si>
    <t>TRATAMENTO CIRÚRGICO DE PSEUDARTROSE / RETARDO DE CONSOLIDAÇÃO / PERDA ÓSSEA DO ÚMERO</t>
  </si>
  <si>
    <t>TRATAMENTO CIRÚRGICO DE PSEUDARTROSE AO NÍVEL DO COTOVELO</t>
  </si>
  <si>
    <t>TRATAMENTO CIRÚRGICO DE PSEUDO-RETARDO / CONSOLIDAÇÃO / PERDA ÓSSEA AO ÍIVEL DO CARPO</t>
  </si>
  <si>
    <t>TRATAMENTO CIRÚRGICO DE ROTURA / DESINSERÇÃO / ARRANCAMENTO CAPSULO-TENO-LIGAMENTAR NA MÃO</t>
  </si>
  <si>
    <t>TRATAMENTO CIRÚRGICO DE SINDACTILIA DA MÃO (POR ESPACO INTERDIGITAL)</t>
  </si>
  <si>
    <t>TRATAMENTO CIRÚRGICO DE SINOSTOSE RÁDIO ULNAR</t>
  </si>
  <si>
    <t>TRATAMENTO CIRÚRGICO P/ CENTRALIZAÇÃO DO PUNHO</t>
  </si>
  <si>
    <t>DISCECTOMIA CERVICAL / LOMBAR / LOMBO-SACRA POR VIA POSTERIOR (UM NÍVEL)</t>
  </si>
  <si>
    <t>DISCECTOMIA CERVICAL / LOMBAR / LOMBO-SACRA POR VIA POSTERIOR (DOIS NÍVEIS)</t>
  </si>
  <si>
    <t>DISCECTOMIA CERVICAL POR VIA ANTERIOR (1 NÍVEL)</t>
  </si>
  <si>
    <t>DISCECTOMIA CERVICAL POR VIA ANTERIOR (2 OU MAIS NÍVEIS)</t>
  </si>
  <si>
    <t>DRENAGEM CIRÚRGICA DO ILIOPSOAS</t>
  </si>
  <si>
    <t>RESSEÇÃO DE COCCIX</t>
  </si>
  <si>
    <t>RESSECÇÃO DE ELEMENTO VERTEBRAL POSTERIOR / POSTERO-LATERAL / DISTAL A C2 (MAIS DE 2 SEGMENTOS)</t>
  </si>
  <si>
    <t>RESSECÇÃO DE ELEMENTO VERTEBRAL POSTERIOR / POSTERO-LATERAL DISTAIL A C2 (AT 2 SEGMENTOS)</t>
  </si>
  <si>
    <t>ARTRODESE COXOFEMORAL</t>
  </si>
  <si>
    <t>ARTRODESE DA SÍNFISE PÚBICA</t>
  </si>
  <si>
    <t>ARTROPLASTIA PARCIAL DE QUADRIL</t>
  </si>
  <si>
    <t>ARTROPLASTIA TOTAL PRIMÁRIA DO QUADRIL CIMENTADA</t>
  </si>
  <si>
    <t>DESARTICULAÇÃO COXOFEMORAL</t>
  </si>
  <si>
    <t>EPIFISIODESE DO TROCANTER MAIOR DO FÊMUR</t>
  </si>
  <si>
    <t>EPIFISIODESE FEMORAL PROXIMAL IN SITU</t>
  </si>
  <si>
    <t>OSTECTOMIA DA PELVE</t>
  </si>
  <si>
    <t>RECONSTRUÇÃO OSTEOPLASTICA DO QUADRIL</t>
  </si>
  <si>
    <t>REDUÇÃO INCRUENTA DE LUXAÇÃO CONGÊNITA COXOFEMORAL</t>
  </si>
  <si>
    <t>REDUÇÃO INCRUENTA DE LUXAÇÃO COXOFEMORAL TRAUMÁTICA / PÓS-ARTROPLASTIA</t>
  </si>
  <si>
    <t>REDUÇÃO INCRUENTA DISJUNÇÃO / LUXAÇÃO / FRATURA / FRATURA-LUXAÇÃO AO NÍVEL DO ANEL PÉLVICO</t>
  </si>
  <si>
    <t>TRANSPOSIÇÃO / ALONGAMENTO MIOTENDINOSO DO ILIOPSOAS EM DOENÇA NEUROMUSCULAR</t>
  </si>
  <si>
    <t>TRATAMENTO CIRÚRGICO DA AVULSÃO DE TUBEROSIDADES / ESPINHAS E CRISTA ILÍACA S/ LESÃO DO ANEL PÉLVICO</t>
  </si>
  <si>
    <t>TRATAMENTO CIRÚRGICO DE FRATURA / LUXAÇÃO / FRATURA-LUXAÇÃO / DISJUNÇÃO DO ANEL PÉLVICO ANTERO-POSTERIOR</t>
  </si>
  <si>
    <t>TRATAMENTO CIRÚRGICO DE FRATURA / LUXAÇÃO / FRATURA-LUXAÇÃO DO COCCIX</t>
  </si>
  <si>
    <t>TRATAMENTO CIRURGICO DE LUXACAO COXO-FEMORAL TRAUMATICA / POS-ARTROPLASTIA</t>
  </si>
  <si>
    <t>TRATAMENTO CIRURGICO DE LUXACAO ESPONTANEA / PROGRESSIVA / PARALITICA DO QUADRIL</t>
  </si>
  <si>
    <t>AMPUTACAO / DESARTICULACAO DE MEMBROS INFERIORES</t>
  </si>
  <si>
    <t>AMPUTACAO / DESARTICULACAO DE PE E TARSO</t>
  </si>
  <si>
    <t>ARTRODESE DE MEDIAS / GRANDES ARTICULACOES DE MEMBRO INFERIOR</t>
  </si>
  <si>
    <t>FASCIOTOMIA DE MEMBROS INFERIORES</t>
  </si>
  <si>
    <t>PATELECTOMIA TOTAL OU PARCIAL</t>
  </si>
  <si>
    <t>QUADRICEPSPLASTIA</t>
  </si>
  <si>
    <t>REALINHAMENTO DO MECANISMO EXTENSOR DO JOELHO</t>
  </si>
  <si>
    <t>RECONSTRUCAO DE TENDAO PATELAR / TENDAO QUADRICIPITAL</t>
  </si>
  <si>
    <t>RECONSTRUCAO LIGAMENTAR DO TORNOZELO</t>
  </si>
  <si>
    <t>RECONSTRUCAO LIGAMENTAR EXTRA-ARTICULAR DO JOELHO</t>
  </si>
  <si>
    <t>RECONSTRUCAO LIGAMENTAR INTRA-ARTICULAR DO JOELHO (CRUZADO ANTERIOR)</t>
  </si>
  <si>
    <t>RECONSTRUCAO LIGAMENTAR INTRA-ARTICULAR DO JOELHO (CRUZADO POSTERIOR C/ OU S/ ANTERIOR)</t>
  </si>
  <si>
    <t>REDUCAO INCRUENTA DE FRATURA DIAFISARIA / LESAO FISARIA PROXIMAL DO FEMUR</t>
  </si>
  <si>
    <t>REPARO DE BAINHA TENDINOSA AO NIVEL DO TORNOZELO</t>
  </si>
  <si>
    <t>REVISAO CIRURGICA DO PE TORTO CONGENITO</t>
  </si>
  <si>
    <t>TALECTOMIA</t>
  </si>
  <si>
    <t>TENOSINOVECTOMIA EM MEMBRO INFERIOR</t>
  </si>
  <si>
    <t>TRANSFERENCIA DO GRANDE TROCANTER (PROCEDIMENTO ISOLADO)</t>
  </si>
  <si>
    <t>TRANSPOSICAO DA FIBULA PARA A TIBIA</t>
  </si>
  <si>
    <t>TRATAMENTO CIRURGICO DAS DESINSERCOES DAS ESPINHAS INTERCONDILARES / EPICONDILARES</t>
  </si>
  <si>
    <t>TRATAMENTO CIRURGICO DE AVULSAO DO GRANDE E DO PEQUENO TROCANTER</t>
  </si>
  <si>
    <t>TRATAMENTO CIRURGICO DE COALIZAO TARSAL</t>
  </si>
  <si>
    <t>TRATAMENTO CIRURGICO DE FRATURA / LESAO FISARIA DE OSSOS DO MEDIO-PE</t>
  </si>
  <si>
    <t>TRATAMENTO CIRURGICO DE FRATURA / LESAO FISARIA DOS METATARSIANOS</t>
  </si>
  <si>
    <t>TRATAMENTO CIRURGICO DE FRATURA / LESAO FISARIA DOS PODODACTILOS</t>
  </si>
  <si>
    <t>TRATAMENTO CIRURGICO DE FRATURA / LESAO FISARIA PROXIMAL (COLO) DO FEMUR (SINTESE)</t>
  </si>
  <si>
    <t>TRATAMENTO CIRÚRGICO DE FRATURA BIMALEOLAR / TRIMALEOLAR / DA FRATURA-LUXAÇÃO DO TORNOZELO</t>
  </si>
  <si>
    <t>TRATAMENTO CIRÚRGICO DE FRATURA DA DIÁFISE DA TÍBIA</t>
  </si>
  <si>
    <t>TRATAMENTO CIRÚRGICO DE FRATURA DA DIÁFISE DO FÊMUR</t>
  </si>
  <si>
    <t>TRATAMENTO CIRÚRGICO DE FRATURA DA PATELA POR FIXAÇÃO INTERNA</t>
  </si>
  <si>
    <t>TRATAMENTO CIRÚRGICO DE FRATURA DO CALCÂNEO</t>
  </si>
  <si>
    <t>TRATAMENTO CIRÚRGICO DE FRATURA DO PILÃO TIBIAL</t>
  </si>
  <si>
    <t>TRATAMENTO CIRÚRGICO DE FRATURA DO PLANALTO TIBIAL</t>
  </si>
  <si>
    <t>TRATAMENTO CIRÚRGICO DE FRATURA DO TALUS</t>
  </si>
  <si>
    <t>TRATAMENTO CIRÚRGICO DE FRATURA DO TORNOZELO UNIMALEOLAR</t>
  </si>
  <si>
    <t>TRATAMENTO CIRÚRGICO DE FRATURA INTERCONDILEANA / DOS CÔNDILOS DO FÊMUR</t>
  </si>
  <si>
    <t>TRATAMENTO CIRÚRGICO DE FRATURA LESÃO FISÁRIA AO NÍVEL DO JOELHO</t>
  </si>
  <si>
    <t>TRATAMENTO CIRÚRGICO DE FRATURA LESÃO FISÁRIA DISTAL DE TÍBIA</t>
  </si>
  <si>
    <t>TRATAMENTO CIRÚRGICO DE FRATURA SUBTROCANTERIANA</t>
  </si>
  <si>
    <t>TRATAMENTO CIRÚRGICO DE FRATURA SUPRACONDILEANA DO FÊMUR (METÁFISE DISTAL)</t>
  </si>
  <si>
    <t>TRATAMENTO CIRÚRGICO DE FRATURA TRANSTROCANTERIANA</t>
  </si>
  <si>
    <t>TRATAMENTO CIRÚRGICO DE GIGANTISMO DO PÉ</t>
  </si>
  <si>
    <t>TRATAMENTO CIRÚRGICO DE HALUX VALGUS C/ OSTEOTOMIA DO PRIMEIRO OSSO METATARSIANO</t>
  </si>
  <si>
    <t>TRATAMENTO CIRÚRGICO DE LESÃO AGUDA CAPSULO-LIGAMENTAR MEMBRO INFERIOR (JOELHO / TORNOZELO)</t>
  </si>
  <si>
    <t>TRATAMENTO CIRÚRGICO DE LESÃO EVOLUTIVA FISÁRIA NO MEMBRO INFERIOR</t>
  </si>
  <si>
    <t>TRATAMENTO CIRÚRGICO DE LUXAÇÃO / FRATURA-LUXAÇÃO AO NÍVEL DO JOELHO</t>
  </si>
  <si>
    <t>TRATAMENTO CIRÚRGICO DE LUXAÇÃO / FRATURA-LUXAÇÃO METATARSO-FALANGIANA / INTER-FALANGIANA</t>
  </si>
  <si>
    <t>TRATAMENTO CIRÚRGICO DE LUXAÇÃO / FRATURA-LUXAÇÃO SUBTALAR E INTRA-TARSICA</t>
  </si>
  <si>
    <t>TRATAMENTO CIRÚRGICO DE LUXAÇÃO / FRATURA-LUXAÇÃO TARSO-METATARSICA</t>
  </si>
  <si>
    <t>TRATAMENTO CIRÚRGICO DE METATARSO PRIMO VARO</t>
  </si>
  <si>
    <t>TRATAMENTO CIRÚRGICO DE PÉ CAVO</t>
  </si>
  <si>
    <t>TRATAMENTO CIRÚRGICO DE PÉ PLANO VALGO</t>
  </si>
  <si>
    <t>TRATAMENTO CIRÚRGICO DE PÉ TORTO CONGÊNITO</t>
  </si>
  <si>
    <t>TRATAMENTO CIRÚRGICO DE PSEUDARTROSE / RETARDO DE CONSOLIDAÇÃO / PERDA ÓSSEA AO NÍVEL DO TARSO</t>
  </si>
  <si>
    <t>TRATAMENTO CIRÚRGICO DE PSEUDARTROSE / RETARDO DE CONSOLIDAÇÃO / PERDA ÓSSEA DA DIÁFISE DO FÊMUR</t>
  </si>
  <si>
    <t>TRATAMENTO CIRÚRGICO DE PSEUDARTROSE / RETARDO DE CONSOLIDAÇÃO / PERDA ÓSSEA DA REGIÃO TROCANTERIANA</t>
  </si>
  <si>
    <t>TRATAMENTO CIRÚRGICO DE PSEUDARTROSE / RETARDO DE CONSOLIDAÇÃO / PERDA ÓSSEA DO COLO DO FÊMUR</t>
  </si>
  <si>
    <t>TRATAMENTO CIRÚRGICO DE PSEUDARTROSE / RETARDO DE CONSOLIDAÇÃO / PERDA ÓSSEA DO PÉ</t>
  </si>
  <si>
    <t>TRATAMENTO CIRÚRGICO DE PSEUDARTROSE / RETARDO DE CONSOLIDAÇÃO / PERDA ÓSSEA METÁFISE DISTAL DO FÊMUR</t>
  </si>
  <si>
    <t>TRATAMENTO CIRÚRGICO DE PSEUDARTROSE / RETARDO DE CONSOLIDAÇÃO AO NÍVEL DO JOELHO</t>
  </si>
  <si>
    <t>TRATAMENTO CIRÚRGICO DE PSEUDARTROSE / RETARDO DE CONSOLIDAÇÃO / PERDA ÓSSEA DA DIÁFISE TIBIAL</t>
  </si>
  <si>
    <t>TRATAMENTO CIRÚRGICO DE PSEUDARTROSE / RETARDO DE CONSOLIDAÇÃO/ PERDA ÓSSEA DA METÁFISE TIBIAL</t>
  </si>
  <si>
    <t>TRATAMENTO CIRÚRGICO DE ROTURA DE MENISCO COM SUTURA MENISCAL UNI / BICOMPATIMENTAL</t>
  </si>
  <si>
    <t>TRATAMENTO CIRÚRGICO DE ROTURA DO MENISCO COM MENISCECTOMIA PARCIAL / TOTAL</t>
  </si>
  <si>
    <t>TRATAMENTO CIRÚRGICO DO HALUX RIGIDUS</t>
  </si>
  <si>
    <t>TRATAMENTO CIRÚRGICO DO HALUX VALGUS S/ OSTEOTOMIA DO PRIMEIRO OSSO METATARSIANO</t>
  </si>
  <si>
    <t>TRATAMENTO DAS LESÕES OSTEO-CONDRAIS POR FIXAÇÃO OU MOSAICOPLASTIA JOELHO/TORNOZELO</t>
  </si>
  <si>
    <t>ARTRODESE DE PEQUENAS ARTICULAÇÕES</t>
  </si>
  <si>
    <t>ARTROPLASTIA DE RESSECÇÃO DE MÉDIA / GRANDE ARTICULAÇÃO</t>
  </si>
  <si>
    <t>ARTROPLASTIA DE RESSECÇÃO DE PEQUENAS ARTICULAÇÕES</t>
  </si>
  <si>
    <t>DESCOMPRESSÃO COM ESVAZIAMENTO MEDULAR POR BROCAGEM / VIA CORTICOTOMIA</t>
  </si>
  <si>
    <t>DIAFISECTOMIA DE OSSOS LONGOS</t>
  </si>
  <si>
    <t>ENCURTAMENTO DE OSSOS LONGOS EXCETO DA MÃO E DO PÉ</t>
  </si>
  <si>
    <t>EXPLORAÇÃO ARTICULAR C/ OU S/ SINOVECTOMIA DE MÉDIAS / GRANDES ARTICULAÇÕES</t>
  </si>
  <si>
    <t>EXPLORAÇÃO ARTICULAR C/ OU S/ SINOVECTOMIA DE PEQUENAS ARTICULAÇÕES</t>
  </si>
  <si>
    <t>FASCIECTOMIA</t>
  </si>
  <si>
    <t>OSTECTOMIA DE OSSOS DA MÃO E/OU DO PÉ</t>
  </si>
  <si>
    <t>OSTECTOMIA DE OSSOS LONGOS EXCETO DA MÃO E DO PÉ</t>
  </si>
  <si>
    <t>OSTEOTOMIA DE OSSOS DA MÃO E/OU DO PÉ</t>
  </si>
  <si>
    <t>OSTEOTOMIA DE OSSOS LONGOS EXCETO DA MÃO E DO PÉ</t>
  </si>
  <si>
    <t>REINSERÇÃO MUSCULAR</t>
  </si>
  <si>
    <t>RESSECÇÃO SIMPLES DE TUMOR ÓSSEO / DE PARTES MOLES</t>
  </si>
  <si>
    <t>RETIRADA DE CORPO ESTRANHO INTRA-ÓSSEO</t>
  </si>
  <si>
    <t>RETIRADA DE ESPAÇADORES / OUTROS MATERIAIS</t>
  </si>
  <si>
    <t>RETIRADA DE FIXADOR EXTERNO</t>
  </si>
  <si>
    <t>RETIRADA DE PLACA E/OU PARAFUSOS</t>
  </si>
  <si>
    <t>RETIRADA DE PRÓTESE DE SUBSTITUIÇÃO DE GRANDES ARTICULAÇÕES (OMBRO / COTOVELO / QUADRIL / JOELHO)</t>
  </si>
  <si>
    <t>RETIRADA DE PRÓTESE DE SUBSTITUIÇÃO EM PEQUENAS E MÉDIAS ARTICULAÇÕES</t>
  </si>
  <si>
    <t>RETRAÇÃO CICATRICIAL DOS DEDOS C/ COMPROMETIMENTO TENDINOSO (POR DEDO)</t>
  </si>
  <si>
    <t>TENODESE</t>
  </si>
  <si>
    <t>TENÓLISE</t>
  </si>
  <si>
    <t>TENOMIOTOMIA / DESINSERÇÃO</t>
  </si>
  <si>
    <t>TENOPLASTIA OU ENXERTO DE TENDÃO UNICO</t>
  </si>
  <si>
    <t>TENORRAFIA ÚNICA EM TÚNEL OSTEO-FIBROSO</t>
  </si>
  <si>
    <t>TRANSPOSIÇÃO / TRANSFERÊNCIA MIOTENDINOSA MÚLTIPLA</t>
  </si>
  <si>
    <t>TRANSPOSIÇÃO / TRANSFERÊNCIA MIOTENDINOSA ÚNICA</t>
  </si>
  <si>
    <t>TRATAMENTO CIRÚRGICO DE ARTRITE INFECCIOSA (GRANDES E MÉDIAS ARTICULAÇÕES)</t>
  </si>
  <si>
    <t>TRATAMENTO CIRÚRGICO DE ARTRITE INFECCIOSA DAS PEQUENAS ARTICULAÇÕES</t>
  </si>
  <si>
    <t>TRATAMENTO CIRÚRGICO DE DEDO EM MARTELO / EM GARRA (MÃO E PÉ)</t>
  </si>
  <si>
    <t>TRATAMENTO CIRÚRGICO DE DEFORMIDADE ARTICULAR POR RETRACAO TENO-CAPSULO-LIGAMENTAR</t>
  </si>
  <si>
    <t>TRATAMENTO CIRÚRGICO DE FRATURA VICIOSAMENTE CONSOLIDADA DOS OSSOS LONGOS EXCETO DA MÃO E DO PÉ</t>
  </si>
  <si>
    <t>TRATAMENTO CIRÚRGICO DE HERNIA MUSCULAR</t>
  </si>
  <si>
    <t>TRATAMENTO CIRÚRGICO DE INFECÇÃO EM ARTROPLASTIA DAS MÉDIAS / PEQUENAS ARTICULAÇÕES</t>
  </si>
  <si>
    <t>TRATAMENTO CIRÚRGICO DE INFECÇÃO PÓS-ARTROPLASTIA (GRANDES ARTICULAÇÕES)</t>
  </si>
  <si>
    <t>TRATAMENTO CIRÚRGICO DE LUXAÇÃO / FRATURA-LUXAÇÃO METATARSO INTER-FALANGEANA</t>
  </si>
  <si>
    <t>TRATAMENTO CIRÚRGICO DE RETRAÇÃO MUSCULAR</t>
  </si>
  <si>
    <t>TRATAMENTO CIRÚRGICO DE SINDACTILIA SIMPLES (DOIS DEDOS)</t>
  </si>
  <si>
    <t>CAPSULECTOMIA RENAL</t>
  </si>
  <si>
    <t>CISTECTOMIA TOTAL</t>
  </si>
  <si>
    <t>CISTECTOMIA TOTAL E DERIVACAO EM 1 SO TEMPO</t>
  </si>
  <si>
    <t>CISTOENTEROPLASTIA</t>
  </si>
  <si>
    <t>CISTOPLASTIA (CORRECAO DE EXTROFIA VESICAL)</t>
  </si>
  <si>
    <t>DIVERTICULECTOMIA VESICAL</t>
  </si>
  <si>
    <t>DRENAGEM DE ABSCESSO RENAL / PERI-RENAL</t>
  </si>
  <si>
    <t>EXTRACAO ENDOSCOPICA DE CALCULO EM PELVE RENAL</t>
  </si>
  <si>
    <t>LITOTRIPSIA</t>
  </si>
  <si>
    <t>NEFROLITOTOMIA</t>
  </si>
  <si>
    <t>NEFROLITOTOMIA PERCUTANEA</t>
  </si>
  <si>
    <t>NEFROPEXIA</t>
  </si>
  <si>
    <t>NEFROPIELOSTOMIA</t>
  </si>
  <si>
    <t>NEFRORRAFIA</t>
  </si>
  <si>
    <t>NEFROSTOMIA C/ OU S/ DRENAGEM</t>
  </si>
  <si>
    <t>NEFROURETERECTOMIA TOTAL</t>
  </si>
  <si>
    <t>PIELOLITOTOMIA</t>
  </si>
  <si>
    <t>PIELOSTOMIA</t>
  </si>
  <si>
    <t>PIELOTOMIA</t>
  </si>
  <si>
    <t>RESSECCAO DO COLO VESICAL / TUMOR VESICAL A CEU ABERTO</t>
  </si>
  <si>
    <t>RESSECCAO ENDOSCOPICA DA EXTREMIDADE DISTAL DO URETER</t>
  </si>
  <si>
    <t>RETIRADA PERCUTANEA DE CALCULO URETERAL C/ CATETER</t>
  </si>
  <si>
    <t>SINFISIOTOMIA DO RIM EM FERRADURA (NEFROPLASTIA)</t>
  </si>
  <si>
    <t>TRATAMENTO CIRURGICO DE BEXIGA NEUROGENICA</t>
  </si>
  <si>
    <t>TRATAMENTO CIRURGICO DE CISTOCELE</t>
  </si>
  <si>
    <t>TRATAMENTO CIRURGICO DE FISTULA VESICO-ENTERICA</t>
  </si>
  <si>
    <t>TRATAMENTO CIRURGICO DE FISTULA VESICO-RETAL</t>
  </si>
  <si>
    <t>TRATAMENTO CIRURGICO DE FISTULAS URETERAIS</t>
  </si>
  <si>
    <t>TRATAMENTO CIRURGICO DE HEMORRAGIA VESICAL (FORMOLIZACAO DA BEXIGA)</t>
  </si>
  <si>
    <t>TRATAMENTO CIRURGICO DE INCONTINENCIA URINARIA VIA ABDOMINAL</t>
  </si>
  <si>
    <t>TRATAMENTO CIRURGICO DE REFLUXO VESICO-URETERAL</t>
  </si>
  <si>
    <t>TRATAMENTO CIRURGICO DE URETEROCELE</t>
  </si>
  <si>
    <t>URETEROCISTONEOSTOMIA</t>
  </si>
  <si>
    <t>URETEROENTEROPLASTIA</t>
  </si>
  <si>
    <t>URETEROENTEROSTOMIA</t>
  </si>
  <si>
    <t>URETEROLITOTOMIA</t>
  </si>
  <si>
    <t>URETEROSTOMIA CUTANEA</t>
  </si>
  <si>
    <t>INJECAO DE GORDURA / TEFLON PERI-URETRAL</t>
  </si>
  <si>
    <t>LIGADURA / SECCAO DE VASOS ABERRANTES</t>
  </si>
  <si>
    <t>URETROPLASTIA (RESSECCAO DE CORDA)</t>
  </si>
  <si>
    <t>URETROPLASTIA HETEROGENEA</t>
  </si>
  <si>
    <t>URETRORRAFIA</t>
  </si>
  <si>
    <t>DRENAGEM DE ABSCESSO PROSTATICO</t>
  </si>
  <si>
    <t>PROSTATECTOMIA SUPRAPÚBICA</t>
  </si>
  <si>
    <t>PROSTATOVESICULECTOMIA RADICAL</t>
  </si>
  <si>
    <t>RESSECCAO ENDOSCOPICA DE PROSTATA</t>
  </si>
  <si>
    <t>EPIDIDIMECTOMIA C/ ESVAZIAMENTO GANGLIONAR</t>
  </si>
  <si>
    <t>ESPERMATOCELECTOMIA</t>
  </si>
  <si>
    <t>EXPLORACAO CIRURGICA DA BOLSA ESCROTAL</t>
  </si>
  <si>
    <t>NEOSTOMIA DE EPIDIDIMO / CANAL DEFERENTE</t>
  </si>
  <si>
    <t>ORQUIECTOMIA UNI OU BILATERAL C/ ESVAZIAMENTO GANGLIONAR</t>
  </si>
  <si>
    <t>REPARACAO E OPERACAO PLASTICA DO TESTICULO</t>
  </si>
  <si>
    <t>RESSECCAO PARCIAL DA BOLSA ESCROTAL</t>
  </si>
  <si>
    <t>TRATAMENTO CIRURGICO DE ELEFANTIASE DA BOLSA ESCROTAL</t>
  </si>
  <si>
    <t>TRATAMENTO CIRURGICO DE VARICOCELE</t>
  </si>
  <si>
    <t>AMPUTACAO DE PENIS</t>
  </si>
  <si>
    <t>CORRECAO DE HIPOSPADIA (1O TEMPO)</t>
  </si>
  <si>
    <t>CORRECAO DE HIPOSPADIA (2O TEMPO)</t>
  </si>
  <si>
    <t>REIMPLANTE DE PENIS</t>
  </si>
  <si>
    <t>TRATAMENTO CIRURGICO DE ELEFANTIASE DO PENIS</t>
  </si>
  <si>
    <t>TRATAMENTO CIRURGICO DE PRIAPRISMO</t>
  </si>
  <si>
    <t>COLPOPERINEOPLASTIA ANTERIOR E POSTERIOR C/ AMPUTACAO DE COLO</t>
  </si>
  <si>
    <t>EXCISÃO TIPO 3 DO COLO UTERINO</t>
  </si>
  <si>
    <t>CURETAGEM UTERINA EM MOLA HIDATIFORME</t>
  </si>
  <si>
    <t>ESVAZIAMENTO DE UTERO POS-ABORTO POR ASPIRACAO MANUAL INTRA-UTERINA (AMIU)</t>
  </si>
  <si>
    <t>HISTERECTOMIA (POR VIA VAGINAL)</t>
  </si>
  <si>
    <t>HISTERECTOMIA TOTAL AMPLIADA (WERTHEIN-MEIGS)</t>
  </si>
  <si>
    <t>HISTERECTOMIA VIDEOLAPAROSCOPICA</t>
  </si>
  <si>
    <t>HISTERORRAFIA</t>
  </si>
  <si>
    <t>LAQUEADURA TUBARIA</t>
  </si>
  <si>
    <t>MIOMECTOMIA VIDEOLAPAROSCOPICA</t>
  </si>
  <si>
    <t>RESSECCAO DE VARIZES PELVICAS</t>
  </si>
  <si>
    <t>SALPINGECTOMIA VIDEOLAPAROSCOPICA</t>
  </si>
  <si>
    <t>SALPINGOPLASTIA</t>
  </si>
  <si>
    <t>SALPINGOPLASTIA VIDEOLAPAROSCOPICA</t>
  </si>
  <si>
    <t>TRAQUELOPLASTIA</t>
  </si>
  <si>
    <t>TRATAMENTO CIRURGICO DE FISTULA VESICO-UTERINA</t>
  </si>
  <si>
    <t>ALARGAMENTO DA ENTRADA VAGINAL</t>
  </si>
  <si>
    <t>COLPECTOMIA</t>
  </si>
  <si>
    <t>COLPOPERINEOCLEISE</t>
  </si>
  <si>
    <t>COLPOPERINEOPLASTIA POSTERIOR</t>
  </si>
  <si>
    <t>COLPOPERINEORRAFIA NAO OBSTETRICA</t>
  </si>
  <si>
    <t>COLPOPLASTIA ANTERIOR</t>
  </si>
  <si>
    <t>COLPORRAFIA NAO OBSTETRICA</t>
  </si>
  <si>
    <t>EPISIOPERINEORRAFIA NAO OBSTETRICA</t>
  </si>
  <si>
    <t>MARSUPIALIZACAO DE GLANDULA DE BARTOLIN</t>
  </si>
  <si>
    <t>OPERACAO DE BURCH</t>
  </si>
  <si>
    <t>TRATAMENTO CIRURGICO DE FISTULA RETO-VAGINAL</t>
  </si>
  <si>
    <t>TRATAMENTO CIRURGICO DE FISTULA URETRO-VAGINAL</t>
  </si>
  <si>
    <t>TRATAMENTO CIRURGICO DE FISTULA VESICO-VAGINAL</t>
  </si>
  <si>
    <t>TRATAMENTO CIRURGICO DE INCONTINENCIA URINARIA POR VIA VAGINAL</t>
  </si>
  <si>
    <t>TRATAMENTO CIRURGICO DE VAGINA SEPTADA / ATRESICA</t>
  </si>
  <si>
    <t>VULVECTOMIA AMPLIADA C/ LINFADENECTOMIA</t>
  </si>
  <si>
    <t>VULVECTOMIA SIMPLES</t>
  </si>
  <si>
    <t>REDUÇÃO MANUAL DE INVERSÃO UTERINA AGUDA PÓS-PARTO</t>
  </si>
  <si>
    <t>TRATAMENTO CIRÚRGICO DE INVERSÃO UTERINA AGUDA PÓS-PARTO</t>
  </si>
  <si>
    <t>TRAQUEORRAFIA E/OU FECHAMENTO DE FISTULA TRAQUEO-CUTANEA</t>
  </si>
  <si>
    <t>TIMECTOMIA</t>
  </si>
  <si>
    <t>DESCORTICAÇÃO PULMONAR</t>
  </si>
  <si>
    <t>FECHAMENTO DE PLEUROSTOMIA</t>
  </si>
  <si>
    <t>TRATAMENTO DE COAGULO RETIDO INTRATORACICO (QUALQUER VIA)</t>
  </si>
  <si>
    <t>PLEUROSTOMIA</t>
  </si>
  <si>
    <t>PLEURODESE</t>
  </si>
  <si>
    <t>COSTECTOMIA</t>
  </si>
  <si>
    <t>PLUMBAGEM EXTRAFASCIAL</t>
  </si>
  <si>
    <t>REDUÇÃO CIRÚRGICA DE FRATURA DE COSTELA</t>
  </si>
  <si>
    <t>TORACOSTOMIA COM DRENAGEM PLEURAL FECHADA</t>
  </si>
  <si>
    <t>TRATAMENTO CIRURGICO DE FRATURA, NECROSE OU INFECÇÃO DO ESTERNO</t>
  </si>
  <si>
    <t>TRATAMENTO CIRURGICO DE FRATURAS DO GRADIL COSTAL</t>
  </si>
  <si>
    <t>TRATAMENTO CIRURGICO DE PAREDE TORACICA</t>
  </si>
  <si>
    <t>VAGOTOMIA TRONCULAR TERAPEUTICA POR TORACOTOMIA</t>
  </si>
  <si>
    <t>BULECTOMIA UNI OU BILATERAL</t>
  </si>
  <si>
    <t>LIGADURA DE ARTÉRIAS BRONQUICAS POR TORACOTOMIA PARA CONTROLE DE HEMOPTISE</t>
  </si>
  <si>
    <t>PNEUMORRAFIA</t>
  </si>
  <si>
    <t>RESSECÇÃO EM CUNHA, TUMORECTOMIA / BIOPSIA DE PULMAO A CEU ABERTO</t>
  </si>
  <si>
    <t>RESSECÇÃO PULMONAR ASSOCIADA A BRONCOPLASTIA/ ARTERIOPLASTIA</t>
  </si>
  <si>
    <t>ATENDIMENTO DE URGENCIA EM MEDIO E GRANDE QUEIMADO</t>
  </si>
  <si>
    <t>TRATAMENTO DE MEDIO QUEIMADO</t>
  </si>
  <si>
    <t>TRATAMENTO DE PEQUENO QUEIMADO</t>
  </si>
  <si>
    <t>CORREÇÃO DE RETRAÇÃO CICATRICIAL VÁRIOS ESTÁGIOS</t>
  </si>
  <si>
    <t>DERMOLIPECTOMIA ABDOMINAL NAO ESTETICA (PLASTICA ABDOMINAL)</t>
  </si>
  <si>
    <t>PREPARO DE RETALHO</t>
  </si>
  <si>
    <t>PREPARO DE TUBO PEDICULADO</t>
  </si>
  <si>
    <t>RECONSTRUCAO DO HELIX DA ORELHA</t>
  </si>
  <si>
    <t>RECONSTRUCAO TOTAL DE ORELHA (MULTIPLOS ESTAGIOS)</t>
  </si>
  <si>
    <t>TRATAMENTO CIRURGICO DE LESOES EXTENSAS C/ PERDA DE SUBSTANCIA CUTANEA</t>
  </si>
  <si>
    <t>TRATAMENTO CIRURGICO DE RETRACAO CICATRICIAL DO COTOVELO</t>
  </si>
  <si>
    <t>TRATAMENTO CIRURGICO DE RETRACAO CICATRICIAL DOS DEDOS DA MAO/PE S/ COMPROMETIMENTO TENDINOSO</t>
  </si>
  <si>
    <t>TRATAMENTO CIRURGICO DE RETRACAO CICATRICIAL NA REGIAO POPLITEA</t>
  </si>
  <si>
    <t>TRATAMENTO CIRURGICO P/ REPARACOES DE PERDA DE SUBSTANCIA DA MAO</t>
  </si>
  <si>
    <t>TRATAMENTO ODONTOLÓGICO P/PACIENTES C/NECESSIDADES ESPECIAIS</t>
  </si>
  <si>
    <t>TESTE DE WADA</t>
  </si>
  <si>
    <t>QUIMIOTERAPIA INTRA-ARTERIAL</t>
  </si>
  <si>
    <t xml:space="preserve">QUIMIOTERAPIA INTRACAVITARIA </t>
  </si>
  <si>
    <t>MICROCIRURGIA PARA MALFORMAÇÃO ARTERIO-VENOSA CEREBRAL PROFUNDA</t>
  </si>
  <si>
    <t>MICROCIRURGIA VASCULAR INTRACRANIANA (COM TÉCNICA COMPLEMENTAR)</t>
  </si>
  <si>
    <t>TRATAMENTO CIRURGICO DE FISTULA CAROTIDEO-CAVERNOSA</t>
  </si>
  <si>
    <t>MICROCIRURGIA PARA ANEURISMA DA CIRCULAÇÃO CEREBRAL ANTERIOR MAIOR QUE 1,5 CM</t>
  </si>
  <si>
    <t>MICROCIRURGIA P/ARA ANEURISMA DA CIRCULAÇÃO CEREBRAL ANTERIOR MENOR QUE 1,5 CM</t>
  </si>
  <si>
    <t>MICROCIRURGIA PARA ANEURISMA DA CIRCULAÇÃO CEREBRAL POSTERIOR MENOR QUE 1,5 CM</t>
  </si>
  <si>
    <t>BLOQUEIOS PROLONGADOS DE SISTEMA NERVOSO PERIFERICO / CENTRAL COM BOMBA DE INFUSAO</t>
  </si>
  <si>
    <t>CORDOTOMIA / MIELOTOMIA POR RADIOFREQUENCIA</t>
  </si>
  <si>
    <t>IMPLANTE INTRATECAL DE BOMBA DE INFUSAO DE FARMACOS</t>
  </si>
  <si>
    <t>MICROCIRURGIA COM CORDOTOMIA / MIELOTOMIA A CEU ABERTO</t>
  </si>
  <si>
    <t>MICROCIRURGIA COM RIZOTOMIA A CEU ABERTO</t>
  </si>
  <si>
    <t>RIZOTOMIA PERCUTANEA COM BALÃO</t>
  </si>
  <si>
    <t>TRATAMENTO DE LESAO DO SISTEMA NEUROVEGETATIVO POR AGENTES QUIMICOS</t>
  </si>
  <si>
    <t>MICROCIRURGIA PARA LESIONECTOMIA COM MONITORAMENTO INTRAOPERATORIO</t>
  </si>
  <si>
    <t>MICROCIRURGIA PARA LESIONECTOMIA SEM MONITORAMENTO INTRA-OPERATORIO</t>
  </si>
  <si>
    <t>MICROCIRURGIA PARA LOBECTOMIA TEMPORAL / AMIGDALO-HIPOCAMPECTOMIA SELETIVA</t>
  </si>
  <si>
    <t>MICROCIRURGIA PARA RESSECCAO MULTILOBAR / HEMISFERECTOMIA / CALOSOTOMIA</t>
  </si>
  <si>
    <t>MICROCIRURGIA PARA RESSECÇÃO UNILOBAR EXTRATEMPORAL COM MONITORAMENTO INTRAOPERATORIO</t>
  </si>
  <si>
    <t>MICROCIRURGIA PARA RESSECCAO UNILOBAR EXTRATEMPORAL SEM MONITORAMENTO INTRA-OPERATORIO</t>
  </si>
  <si>
    <t>TRANSECÇÕES SUB-PIAIS MULTIPLAS EM AREAS ELOQUENTES</t>
  </si>
  <si>
    <t>ANGIOPLASTIA INTRACRANIANA EM VASO-ESPASMO</t>
  </si>
  <si>
    <t>EMBOLIZAÇÃO DE ANEURISMA CEREBRAL MAIOR QUE 1,5 CM COM COLO ESTREITO</t>
  </si>
  <si>
    <t>EMBOLIZAÇÃO DE ANEURISMA CEREBRAL MAIOR QUE 1,5 CM COM COLO LARGO</t>
  </si>
  <si>
    <t>EMBOLIZAÇÃO DE FISTULA ARTERIO-VENOSA DA CABEÇA E PESCOÇO</t>
  </si>
  <si>
    <t>EMBOLIZAÇÃO DE MALFORMAÇÃO ARTERIO-VENOSA DURAL COMPLEXA DO SISTEMA NERVOSO CENTRAL</t>
  </si>
  <si>
    <t>EMBOLIZAÇÃO DE MALFORMAÇÃO ARTERIO-VENOSA DURAL SIMPLES DO SISTEMA NERVOSO CENTRAL</t>
  </si>
  <si>
    <t>EMBOLIZAÇÃO DE MALFORMAÇÃO ARTERIO-VENOSA INTRAPARENQUIMATOSA DO SISTEMA NERVOSO CENTRAL</t>
  </si>
  <si>
    <t>EMBOLIZAÇÃO DE TUMOR INTRA-CRANIANO OU DA CABEÇA E PESCOÇO</t>
  </si>
  <si>
    <t>TRATAMENTO DE ANEURISMA GIGANTE POR OCLUSÃO DO VASO PORTADOR</t>
  </si>
  <si>
    <t>EMBOLIZAÇÃO DE ANEURISMA CEREBRAL MENOR DO QUE 1,5 CM COM COLO LARGO</t>
  </si>
  <si>
    <t>IMPLANTE DE ELETRODO PARA ESTIMULAÇÃO CEREBRAL</t>
  </si>
  <si>
    <t>IMPLANTE DE GERADOR DE PULSOS P/ARA ESTIMULAÇÃO CEREBRAL (INCLUI CONECTOR)</t>
  </si>
  <si>
    <t>IMPLANTE INTRAVENTRICULAR DE BOMBA DE INFUSÃO DE FARMACOS</t>
  </si>
  <si>
    <t>MIECTOMIA SUPERSELETIVA</t>
  </si>
  <si>
    <t>NEUROTOMIA SUPERSELETIVA PARA MOVIMENTOS ANORMAIS</t>
  </si>
  <si>
    <t>NUCLEOTRACTOMIA TRIGEMINAL E/OU ESPINAL</t>
  </si>
  <si>
    <t>TRATAMENTO DE DOR POR ESTEREOTAXIA</t>
  </si>
  <si>
    <t>TRATAMENTO DE MOVIMENTO ANORMAL POR ESTEREOTAXIA</t>
  </si>
  <si>
    <t>TRATAMENTO DE MOVIMENTO ANORMAL POR ESTEREOTAXIA COM MICRO-REGISTRO</t>
  </si>
  <si>
    <t>TROCA DE GERADOR DE PULSOS PARA ESTIMULAÇÃO CEREBRAL</t>
  </si>
  <si>
    <t>IMPLANTE COCLEAR</t>
  </si>
  <si>
    <t>ARITENOIDECTOMIA COM LARINGOFISSURA</t>
  </si>
  <si>
    <t>RECONSTRUÇÃO TOTAL DE CAVIDADE ORBITÁRIA</t>
  </si>
  <si>
    <t>RECONSTRUÇÃO TOTAL OU PARCIAL DE NARIZ</t>
  </si>
  <si>
    <t>OSTEOTOMIA DA MAXILA</t>
  </si>
  <si>
    <t>OSTEOTOMIA DA MANDIBULA</t>
  </si>
  <si>
    <t>TRATAMENTO CIRÚRGICO DE ANQUILOSE DA ARTICULAÇÃO TÊMPORO-MANDIBULAR</t>
  </si>
  <si>
    <t>OSTEOTOMIA CRÂNIO-FACIAL</t>
  </si>
  <si>
    <t>ELEVAÇÃO DO ASSOALHO DO SEIO MAXILAR</t>
  </si>
  <si>
    <t>OSTEOSSÍNTESE DE FRATURA BILATERAL DO CÔNDILO MANDIBULAR</t>
  </si>
  <si>
    <t>RECONSTRUÇÃO PARCIAL DE MANDÍBULA / MAXILA</t>
  </si>
  <si>
    <t>RECONSTRUÇÃO TOTAL DE MANDÍBULA/MAXILA</t>
  </si>
  <si>
    <t>ALONGAMENTO DE COLUMELA EM PACIENTE COM ANOMALIAS CRÂNIO E BUCOMAXILOFACIAL</t>
  </si>
  <si>
    <t>MICROCIRURGIA OTOLÓGICA EM PACIENTE COM ANOMALIA CRÂNIO E BUCOMAXILOFACIAL</t>
  </si>
  <si>
    <t>OSTEOTOMIA DA MANDÍBULA EM PACIENTE COM ANOMALIA CRÂNIO E BUCOMAXILOFACIAL</t>
  </si>
  <si>
    <t>PALATOPLASTIA PRIMÁRIA EM PACIENTE COM ANOMALIA CRÂNIO E BUCOMAXILOFACIAL</t>
  </si>
  <si>
    <t>LABIOPLASTIA SECUNDÁRIA EM PACIENTE COM ANOMALIA CRÂNIO E BUCOMAXILOFACIAL</t>
  </si>
  <si>
    <t>RINOSEPTOPLASTIA EM PACIENTE COM ANOMALIA CRÂNIO E BUCOMAXILOFACIAL</t>
  </si>
  <si>
    <t>RECONSTRUÇÃO TOTAL DE LÁBIO EM PACIENTE COM ANOMALIA CRÂNIO E BUCOMAXILOFACIAL</t>
  </si>
  <si>
    <t>TRATAMENTO CIRÚRGICO DE FÍSTULA ORO-SINUSAL EM PACIENTE COM ANOMALIA CRÂNIO E BUCOMAXILOFACIAL</t>
  </si>
  <si>
    <t>TRATAMENTO CIRÚRGICO DE FÍSTULAS ORONASAIS EM PACIENTE COM ANOMALIA CRÂNIO E BUCOMAXILOFACIAL</t>
  </si>
  <si>
    <t>PALATOPLASTIA SECUNDÁRIA EM PACIENTE COM ANOMALIA CRÂNIO E BUCOMAXILOFACIAL</t>
  </si>
  <si>
    <t>TRATAMENTO CIRÚRGICO DA INSUFICIÊNCIA VELOFARÍNGEA EM PACIENTE COM ANOMALIA CRÂNIO E BUCOMAXILOFACIAL</t>
  </si>
  <si>
    <t>TRATAMENTO CIRÚRGICO REPARADOR DA FISSURA FACIAL RARA EM PACIENTES COM ANOMALIA CRÂNIO E BUCOMAXILOFACIAL</t>
  </si>
  <si>
    <t>OSTEOTOMIA CRANIOFACIAL COMPLEXA EM PACIENTE COM ANOMALIA CRÂNIO E BUCOMAXILOFACIAL</t>
  </si>
  <si>
    <t>REMODELAÇÃO CRANIOFACIAL EM PACIENTE COM ANOMALIA CRÂNIO E BUCOMAXILOFACIAL</t>
  </si>
  <si>
    <t>OSTEOPLASTIA FRONTO - ORBITAL</t>
  </si>
  <si>
    <t>RECONSTITUICAO TOTAL DE PALPEBRA</t>
  </si>
  <si>
    <t>VITRECTOMIA POSTERIOR COM INFUSÃO DE PERFLUOCARBONO E ENDOLASER</t>
  </si>
  <si>
    <t>VITRECTOMIA POSTERIOR COM INFUSÃO DE PERFLUOCARBONO/ÓLEO DE SILICONE/ENDOLASER</t>
  </si>
  <si>
    <t>CRIOTERAPIA DE TUMORES INTRA-OCULARES</t>
  </si>
  <si>
    <t>DESCOMPRESSAO DE NERVO OPTICO</t>
  </si>
  <si>
    <t>DESCOMPRESSAO DE ORBITA</t>
  </si>
  <si>
    <t>EXENTERACAO DE ORBITA</t>
  </si>
  <si>
    <t>EXERESE DE TUMOR MALIGNO INTRA-OCULAR</t>
  </si>
  <si>
    <t>ORBITOTOMIA</t>
  </si>
  <si>
    <t>RECONSTITUICAO DE CAVIDADE ORBITÁRIA</t>
  </si>
  <si>
    <t>RECONSTITUICAO DE PAREDE DA ORBITA</t>
  </si>
  <si>
    <t>IRIDOCICLECTOMIA</t>
  </si>
  <si>
    <t>RECONSTRUCAO DE CAMARA ANTERIOR DO OLHO</t>
  </si>
  <si>
    <t>TOPOPLASTIA DO TRANSPLANTE</t>
  </si>
  <si>
    <t>FACOEMULSIFICACAO C/ IMPLANTE DE LENTE INTRA-OCULAR DOBRAVEL</t>
  </si>
  <si>
    <t>CIRURGIA DE CATARATA CONGÊNITA</t>
  </si>
  <si>
    <t>ABERTURA DE ESTENOSE AORTICA VALVAR</t>
  </si>
  <si>
    <t>ABERTURA DE ESTENOSE PULMONAR VALVAR</t>
  </si>
  <si>
    <t>ANASTOMOSE CAVO-PULMONAR BIDIRECIONAL</t>
  </si>
  <si>
    <t>ANASTOMOSE SISTEMICO-PULMONAR</t>
  </si>
  <si>
    <t>CORRECAO DE HIPERTROFIA SEPTAL ASSIMETRICA</t>
  </si>
  <si>
    <t>CORRECAO DE TETRALOGIA DE FALLOT E VARIANTES</t>
  </si>
  <si>
    <t>IMPLANTE DE CARDIOVERSOR DESFIBRILADOR (CDI) MULTI-SITIO TRANSVENOSO</t>
  </si>
  <si>
    <t>PERICARDIECTOMIA</t>
  </si>
  <si>
    <t>PERICARDIECTOMIA PARCIAL</t>
  </si>
  <si>
    <t>REPOSICIONAMENTO DE ELETRODOS DE MARCAPASSO</t>
  </si>
  <si>
    <t>REPOSICIONAMENTO DE ELETRODOS DE MARCAPASSO MULTI-SITIO</t>
  </si>
  <si>
    <t>TROCA DE AORTA ASCENDENTE</t>
  </si>
  <si>
    <t>TROCA DE ELETRODOS DE DESFIBRILADOR DE CARDIO-DESFIBRILADOR TRANSVENOSO</t>
  </si>
  <si>
    <t>TROCA DE ELETRODOS DE MARCAPASSO EM CARDIO-DESFIBRILADOR DE CAMARA DUPLA TRANSVENOSO</t>
  </si>
  <si>
    <t>TROCA DE ELETRODOS DE MARCAPASSO NO CARDIO-DESFIBRILADOR MULTI-SITIO</t>
  </si>
  <si>
    <t>TROCA DE ELETRODOS DE MARCAPASSO NO MARCAPASSO MULTI-SITIO</t>
  </si>
  <si>
    <t>TROCA DE GERADOR E DE ELETRODOS DE CARDIO-DESFIBRILADOR</t>
  </si>
  <si>
    <t>TROCA DE GERADOR E DE ELETRODOS DE CARDIO-DESFIBRILADOR MULTISITIO</t>
  </si>
  <si>
    <t>TROCA DE GERADOR E DE ELETRODOS NO MARCAPASSO MULTI-SITIO</t>
  </si>
  <si>
    <t>ANASTOMOSE SISTEMICO PULMONAR COM CEC</t>
  </si>
  <si>
    <t>CORRECAO DE COARCTACAO DA AORTA COM CEC</t>
  </si>
  <si>
    <t>ANASTOMOSE LINFOVENOSA</t>
  </si>
  <si>
    <t>ANEURISMECTOMIA DE AORTA ABDOMINAL INFRA-RENAL</t>
  </si>
  <si>
    <t>ANEURISMECTOMIA TORACO-ABDOMINAL</t>
  </si>
  <si>
    <t>IMPLANTAÇÃO DE CATETER DE LONGA PERMANÊNCIA SEMI OU TOTALMENTE IMPLANTAVEL (PROCEDIMENTO PRINCIPAL)</t>
  </si>
  <si>
    <t>PONTE AXILO-BIFEMURAL</t>
  </si>
  <si>
    <t>PONTE AXILO-FEMURAL</t>
  </si>
  <si>
    <t>PONTE DE RAMOS DOS TRONCOS SUPRA-AORTICOS</t>
  </si>
  <si>
    <t>PONTE FEMORO-FEMURAL CRUZADA</t>
  </si>
  <si>
    <t>PONTE-TROMBOENDARTERECTOMIA AORTO-FEMURAL</t>
  </si>
  <si>
    <t>PONTE-TROMBOENDARTERECTOMIA ILIACO-FEMURAL</t>
  </si>
  <si>
    <t>RETIRADA DE PROTESE INFECTADA EM POSICAO AORTO- ABDOMINAL C/ PONTE AXILO FEMURAL/AXILO BIFEMURAL CRUZADO</t>
  </si>
  <si>
    <t>TRANSPLANTE DE SEGMENTO VENOSO VALVULADO</t>
  </si>
  <si>
    <t>TRATAMENTO CIRURGICO DE ANEURISMAS DAS ARTERIAS VISCERAIS</t>
  </si>
  <si>
    <t>TRATAMENTO CIRURGICO DE LINFEDEMA</t>
  </si>
  <si>
    <t>TROCA DE AORTA DESCENDENTE (INCLUI ABDOMINAL)</t>
  </si>
  <si>
    <t>VALVULOPLASTIAS DO SISTEMA VENOSO PROFUNDO</t>
  </si>
  <si>
    <t>ANGIOPLASTIA CORONARIANA</t>
  </si>
  <si>
    <t>ANGIOPLASTIA CORONARIANA C/ IMPLANTE DE DOIS STENTS</t>
  </si>
  <si>
    <t>ANGIOPLASTIA COM IMPLANTE DE DUPLO STENT EM AORTA/ARTERIA PULMONAR E RAMOS</t>
  </si>
  <si>
    <t>ANGIOPLASTIA EM ENXERTO CORONARIANO</t>
  </si>
  <si>
    <t>VALVULOPLASTIA TRICUSPIDE PERCUTANEA</t>
  </si>
  <si>
    <t>ANGIOPLASTIA INTRALUMINAL DE VASOS DAS EXTREMIDADES (SEM STENT)</t>
  </si>
  <si>
    <t>ANGIOPLASTIA INTRALUMINAL DE VASOS VISCERAIS / RENAIS</t>
  </si>
  <si>
    <t>FIBRINOLISE INTRAVASCULAR POR CATETER (INCLUI FIBRINOLÍTICO)</t>
  </si>
  <si>
    <t>TRATAMENTO ENDOVASCULAR DE FISTULAS ARTERIOVENOSAS</t>
  </si>
  <si>
    <t>TRATAMENTO ENDOVASCULAR DO PSEUDOANEURISMA</t>
  </si>
  <si>
    <t>DEGASTROGASTRECTOMIA C/OU S/VAGOTOMIA</t>
  </si>
  <si>
    <t>COLECTOMIA VIDEOLAPAROSCÓPICA</t>
  </si>
  <si>
    <t>PROCTOCOLECTOMIA TOTAL C/RESERVATÓRIO ILEAL</t>
  </si>
  <si>
    <t>RETOSSIGMOIDECTOMIA ABDOMINO-PERINEAL</t>
  </si>
  <si>
    <t>ARTRODESE DE GRANDES ARTICULAÇÕES ESCAPULO-TORÁCICAS</t>
  </si>
  <si>
    <t>ARTRODESE DE GRANDES ARTICULAÇÕES ESCAPULO-UMERAIS</t>
  </si>
  <si>
    <t>ARTROPLASTIA ESCAPULO-UMERAL (NÃO CONVENCIONAL)</t>
  </si>
  <si>
    <t>ARTROPLASTIA ESCAPULO-UMERAL TOTAL</t>
  </si>
  <si>
    <t>ARTROPLASTIA ESCAPULO-UMERAL TOTAL - REVISÃO / RECONSTRUÇÃO</t>
  </si>
  <si>
    <t>DESARTICULACAO INTERESCAPULO-TORÁCICA</t>
  </si>
  <si>
    <t>ARTROPLASTIA DE PUNHO</t>
  </si>
  <si>
    <t>ARTROPLASTIA TOTAL DE COTOVELO</t>
  </si>
  <si>
    <t>ARTROPLASTIA TOTAL DE COTOVELO (REVISAO / RECONSTRUCAO)</t>
  </si>
  <si>
    <t>REIMPLANTE DO OMBRO ATÉ O TERÇO MÉDIO DO ANTEBRAÇO</t>
  </si>
  <si>
    <t>REIMPLANTE DO TERÇO DISTAL DO ANTEBRAÇO ATÉ OS METACARPIANOS</t>
  </si>
  <si>
    <t>REIMPLANTE OU REVASCULARIZAÇÃO AO NÍVEL DA MÃO E OUTROS DEDOS (EXCETO POLEGAR)</t>
  </si>
  <si>
    <t>REIMPLANTE OU REVASCULARIZAÇÃO DO POLEGAR</t>
  </si>
  <si>
    <t>ARTRODESE CERVICAL / CERVICO TORÁCICA POSTERIOR CINCO NIVEIS</t>
  </si>
  <si>
    <t>ARTRODESE CERVICAL / CERVICO-TORÁCICA POSTERIOR UM NIVEL</t>
  </si>
  <si>
    <t>ARTRODESE CERVICAL / CERVICO-TORÁCICA POSTERIOR DOIS NÍVEIS</t>
  </si>
  <si>
    <t>ARTRODESE CERVICAL / CERVICO-TORÁCICA POSTERIOR SEIS NÍVEIS</t>
  </si>
  <si>
    <t>ARTRODESE CERVICAL / CERVICO-TORÁCICA POSTERIOR TRES NÍVEIS</t>
  </si>
  <si>
    <t>ARTRODESE CERVICAL ANTERIOR TRÊS NIVEIS</t>
  </si>
  <si>
    <t>ARTRODESE CERVICAL ANTERIOR DOIS NÍVEIS</t>
  </si>
  <si>
    <t>ARTRODESE CERVICAL ANTERIOR C1-C2 VIA TRANS-ORAL / EXTRA-ORAL</t>
  </si>
  <si>
    <t>ARTRODESE CERVICAL ANTERIOR CINCO NÍVEIS</t>
  </si>
  <si>
    <t>ARTRODESE CERVICAL ANTERIOR QUATRO NÍVEIS</t>
  </si>
  <si>
    <t>ARTRODESE CERVICAL ANTERIOR UM NÍVEL</t>
  </si>
  <si>
    <t>ARTRODESE CERVICAL POSTERIOR C1-C2</t>
  </si>
  <si>
    <t>ARTRODESE INTERSOMATICA VIA POSTERIOR / POSTERO-LATERAL UM NÍVEL</t>
  </si>
  <si>
    <t>ARTRODESE INTERSOMATICA VIA POSTERIOR / POSTERO-LATERAL DOIS NÍVEIS</t>
  </si>
  <si>
    <t>ARTRODESE INTERSOMATICA VIA POSTERIOR / POSTERO-LATERAL QUATRO NÍVEIS</t>
  </si>
  <si>
    <t>ARTRODESE INTERSOMATICA VIA POSTERIOR / POSTERO-LATERAL TRES NÍVEIS</t>
  </si>
  <si>
    <t>ARTRODESE OCCIPTO-CERVICAL (C2) POSTERIOR</t>
  </si>
  <si>
    <t>ARTRODESE OCCIPTO-CERVICAL (C3)POSTERIOR</t>
  </si>
  <si>
    <t>ARTRODESE OCCIPTO-CERVICAL (C4)POSTERIOR</t>
  </si>
  <si>
    <t>ARTRODESE OCCIPTO-CERVICAL (C5) POSTERIOR</t>
  </si>
  <si>
    <t>ARTRODESE OCCIPTO-CERVICAL (C6)POSTERIOR</t>
  </si>
  <si>
    <t>ARTRODESE OCCIPTO-CERVICAL (C7) POSTERIOR</t>
  </si>
  <si>
    <t>ARTRODESE TORACO-LOMBO-SACRA ANTERIOR UM NÍVEL</t>
  </si>
  <si>
    <t>ARTRODESE TORACO-LOMBO-SACRA ANTERIOR DOIS NIVEIS</t>
  </si>
  <si>
    <t>ARTRODESE TORACO-LOMBO-SACRA ANTERIOR, TRES NIVEIS,</t>
  </si>
  <si>
    <t>ARTRODESE TORACO-LOMBO-SACRA POSTERIOR UM NÍVEL</t>
  </si>
  <si>
    <t>ARTRODESE TORACO-LOMBO-SACRA POSTERIOR TRÊS NIVEIS</t>
  </si>
  <si>
    <t>ARTRODESE TORACO-LOMBO-SACRA POSTERIOR CINCO NÍVEIS</t>
  </si>
  <si>
    <t>ARTRODESE TORACO-LOMBO-SACRA POSTERIOR, DOIS NÍVEIS,</t>
  </si>
  <si>
    <t>ARTRODESE TORACO-LOMBO-SACRA POSTERIOR, QUATRO NÍVEIS,</t>
  </si>
  <si>
    <t>ARTRODESE TORACO-LOMBO-SACRA POSTERIOR, SEIS NÍVEIS,</t>
  </si>
  <si>
    <t>ARTRODESE TORACO-LOMBO-SACRA POSTERIOR, SETE NIVEIS,</t>
  </si>
  <si>
    <t>COSTO-TRANSVERSECTOMIA</t>
  </si>
  <si>
    <t>COSTOPLASTIA (3 OU MAIS COSTELAS)</t>
  </si>
  <si>
    <t>DESCOMPRESSÃO DA JUNÇÃO CRANIO-CERVICAL VIA TRANSORAL / RETROFARINGEA</t>
  </si>
  <si>
    <t>DESCOMPRESSÃO OSSEA NA JUNÇÃO CRANIO-CERVICAL VIA POSTERIOR</t>
  </si>
  <si>
    <t>DESCOMPRESSÃO OSSEA NA JUNÇÃO CRANIO-CERVICAL VIA POSTERIOR C/ DUROPLASTIA</t>
  </si>
  <si>
    <t>DISCECTOMIA CERVICAL / LOMBAR / LOMBO-SACRA POR VIA POSTERIOR (1 NÍVEL C/ MICROSCÓPIO)</t>
  </si>
  <si>
    <t>DISCECTOMIA CERVICAL / LOMBAR / LOMBO-SACRA POR VIA POSTERIOR (DOIS OU MAIS NÍVEIS C/ MICROSCÓPIO)</t>
  </si>
  <si>
    <t>DISCECTOMIA TORACO-LOMBO-SACRA POR VIA ANTERIOR (C/ 2 OU MAIS NÍVEIS)</t>
  </si>
  <si>
    <t>DISCECTOMIA TORACO-LOMBO-SACRA POR VIA ANTERIOR (1 NÍVEL)</t>
  </si>
  <si>
    <t>RESSECÇÃO DE 2 OU MAIS CORPOS VERTEBRAIS TORACO-LOMBO-SACROS</t>
  </si>
  <si>
    <t>RESSECÇÃO DE UM CORPO VERTEBRAL CERVICAL</t>
  </si>
  <si>
    <t>RESSECÇÃO DE UM CORPO VERTEBRAL TORACO-LOMBO-SACRO</t>
  </si>
  <si>
    <t>RETIRADA DE CORPO ESTRANHO DA COLUNA CERVICAL POR VIA ANTERIOR</t>
  </si>
  <si>
    <t>RETIRADA DE CORPO ESTRANHO DA COLUNA CERVICAL POR VIA POSTERIOR</t>
  </si>
  <si>
    <t>RETIRADA DE CORPO ESTRANHO DA COLUNA TORACO-LOMBO-SACRA POR VIA ANTERIOR</t>
  </si>
  <si>
    <t>REVISÃO DE ARTRODESE / TRATAMENTO CIRÚRGICO DE PSEUDARTOSE DA COLUNA TORACO-LOMBO-SACRA ANTERIOR</t>
  </si>
  <si>
    <t>REVISÃO DE ARTRODESE / TRATAMENTO CIRÚRGICO DE PSEUDARTROSE DA COLUNA CERVICAL POSTERIOR</t>
  </si>
  <si>
    <t>REVISÃO DE ARTRODESE / TRATAMENTO CIRÚRGICO DE PSEUDARTROSE DA COLUNA TORACO-LOMBO-SACRA POSTERIOR</t>
  </si>
  <si>
    <t>REVISÃO DE ARTRODESE TRATAMENTO CIRÚRGICO DE PSEUDOARTORSE DA COLUNA CERVICAL ANTERIOR</t>
  </si>
  <si>
    <t>TRATAMENTO CIRÚRGICO DE DEFORMIDADE DA COLUNA VIA ANTERO-POSTERIOR NOVE OU MAIS NÍVEIS</t>
  </si>
  <si>
    <t>TRATAMENTO CIRÚRGICO DE DEFORMIDADE DA COLUNA VIA ANTERIOR OITO NÍVEIS</t>
  </si>
  <si>
    <t>TRATAMENTO CIRÚRGICO DE DEFORMIDADE DA COLUNA VIA ANTERIOR QUATRO NÍVEIS</t>
  </si>
  <si>
    <t>TRATAMENTO CIRÚRGICO DE DEFORMIDADE DA COLUNA VIA ANTERIOR CINCO NÍVEIS</t>
  </si>
  <si>
    <t>TRATAMENTO CIRÚRGICO DE DEFORMIDADE DA COLUNA VIA ANTERIOR POSTERIOR ATÉ OITO NÍVEIS</t>
  </si>
  <si>
    <t>VERTEBROPLASTIA POR DISPOSITIVO GUIADO EM UM NÍVEL</t>
  </si>
  <si>
    <t>TRATAMENTO CIRÚRGICO DE DEFORMIDADE DA COLUNA VIA ANTERIOR SEIS NÍVEIS</t>
  </si>
  <si>
    <t>TRATAMENTO CIRÚRGICO DE DEFORMIDADE DA COLUNA VIA ANTERIOR SETE NÍVEIS</t>
  </si>
  <si>
    <t>TRATAMENTO CIRURGICO DE DEFORMIDADE DA COLUNA VIA POSTERIOR OITO NIVEIS</t>
  </si>
  <si>
    <t>TRATAMENTO CIRURGICO DE FRATURA NIVEL C1 - C2 POR VIA ANTERIOR (OSTEOSSINTESE)</t>
  </si>
  <si>
    <t>TRATAMENTO CIRURGICO DE DEFORMIDADE DA COLUNA VIA POSTERIOR NOVE NIVEIS</t>
  </si>
  <si>
    <t>TRATAMENTO CIRURGICO DESCOMPRESSIVO AO NIVEL DO DESFILADEIRO TORACICO</t>
  </si>
  <si>
    <t>VERTEBROPLASTIA POR DISPOSITIVO GUIADO DOIS NIVEIS</t>
  </si>
  <si>
    <t>VERTEBROPLASTIA POR DISPOSITIVO GUIADO TRES NIVEIS</t>
  </si>
  <si>
    <t>TRATAMENTO CIRURGICO DE DEFORMIDADE DA COLUNA VIA POSTERIOR DOZE NIVEIS OU MAIS</t>
  </si>
  <si>
    <t>TRATAMENTO CIRURGICO DE DEFORMIDADE DA COLUNA VIA POSTERIOR DEZ NIVEIS</t>
  </si>
  <si>
    <t>TRATAMENTO CIRÚRGICO DE DEFORMIDADE DA COLUNA VIA POSTERIOR ONZE NÍVEIS</t>
  </si>
  <si>
    <t>TRATAMENTO CIRÚRGICO DE DEFORMIDADE DA COLUNA VIA ANTERIOR DOIS NÍVEIS</t>
  </si>
  <si>
    <t>TRATAMENTO CIRÚRGICO DE DEFORMIDADE DA COLUNA VIA ANTERIOR TRÊS NÍVEIS</t>
  </si>
  <si>
    <t>TRATAMENTO CIRÚRGICO DE DEFORMIDADE DA COLUNA VIA POSTERIOR CINCO NÍVEIS</t>
  </si>
  <si>
    <t>TRATAMENTO CIRÚRGICO DE DEFORMIDADE DA COLUNA VIA POSTERIOR SEIS NÍVEIS</t>
  </si>
  <si>
    <t>TRATAMENTO CIRÚRGICO DE DEFORMIDADE DA COLUNA VIA POSTERIOR TRÊS NÍVEIS</t>
  </si>
  <si>
    <t>TRATAMENTO CIRÚRGICO DE DEFORMIDADE DA COLUNA VIA POSTERIOR QUATRO NÍVEIS</t>
  </si>
  <si>
    <t>TRATAMENTO CIRÚRGICO DE DEFORMIDADE DA COLUNA VIA POSTERIOR DOIS NIVEIS</t>
  </si>
  <si>
    <t>TRATAMENTO CIRÚRGICO DE DEFORMIDADE DA COLUNA VIA POSTERIOR SETE NÍVEIS</t>
  </si>
  <si>
    <t>ARTRODESE CERVICAL / CERVICO TORÁCICA POSTERIOR QUATRO NÍVEIS</t>
  </si>
  <si>
    <t>ARTRODESE DE ARTICULAÇÕES SACROILIACAS</t>
  </si>
  <si>
    <t>ARTROPLASTIA DE QUADRIL (NÃO CONVENCIONAL)</t>
  </si>
  <si>
    <t>ARTROPLASTIA TOTAL DE CONVERSÃO DO QUADRIL</t>
  </si>
  <si>
    <t>ARTROPLASTIA DE REVISÃO OU RECONSTRUÇÃO DO QUADRIL</t>
  </si>
  <si>
    <t>ARTROPLASTIA TOTAL PRIMARIA DO QUADRIL NÃO CIMENTADA / HÍBRIDA</t>
  </si>
  <si>
    <t>DESARTICULAÇÃO INTERÍLIO-ABDOMINAL</t>
  </si>
  <si>
    <t>OSTEOTOMIA DA PELVE</t>
  </si>
  <si>
    <t>REDUÇÃO INCRUENTA C/ MANIPULAÇÃO DE LUXAÇÃO ESPONTANEA / PROGRESSIVA DO QUADRIL COM APLICAÇÃO DE DISPOSITIVOS DE CONTENÇÃO</t>
  </si>
  <si>
    <t>REVISÃO CIRÚRGICA DE LUXAÇÃO COXOFEMORAL CONGÊNITA</t>
  </si>
  <si>
    <t>TRATAMENTO CIRÚRGICO DE ASSOCIAÇÃO FRATURA / LUXAÇÃO / FRATURA-LUXAÇÃO / DISJUNÇÃO DO ANEL PÉLVICO</t>
  </si>
  <si>
    <t>TRATAMENTO CIRÚRGICO DE FRATURA / LUXAÇÃO COXOFEMORAL C/ FRATURA DA EPÍFISE FEMORAL</t>
  </si>
  <si>
    <t>TRATAMENTO CIRÚRGICO DE FRATURA DO ACETÁBULO</t>
  </si>
  <si>
    <t>TRATAMENTO CIRÚRGICO DE FRATURA DO SACRO</t>
  </si>
  <si>
    <t>TRATAMENTO CIRÚRGICO DE FRATURA-LUXAÇÃO DA ARTICULAÇÃO COXOFEMORAL (DUPLO ACESSO)</t>
  </si>
  <si>
    <t>TRATAMENTO CIRURGICO DE LUXACAO COXO-FEMORAL CONGENITA</t>
  </si>
  <si>
    <t>ARTROPLASTIA DE JOELHO (NAO CONVENCIONAL)</t>
  </si>
  <si>
    <t>ARTROPLASTIA TOTAL DE JOELHO - REVISAO / RECONSTRUCAO</t>
  </si>
  <si>
    <t>ARTROPLASTIA TOTAL PRIMARIA DO JOELHO</t>
  </si>
  <si>
    <t>ARTROPLASTIA UNICOMPARTIMENTAL PRIMARIA DO JOELHO</t>
  </si>
  <si>
    <t>REIMPLANTE AO NIVEL DA COXA ATE O TERCO PROXIMAL DA PERNA</t>
  </si>
  <si>
    <t>REIMPLANTE DO TERCO MEDIO DA PERNA ATE O PE</t>
  </si>
  <si>
    <t>TRANSPLANTE DE MENISCO</t>
  </si>
  <si>
    <t>TRATAMENTO CIRÚRGICO DE PÉ TALO VERTICAL</t>
  </si>
  <si>
    <t>TRATAMENTO CIRÚRGICO DE PÉ TORTO CONGÊNITO INVETERADO</t>
  </si>
  <si>
    <t>TRATAMENTO CIRÚRGICO DE PSEUDARTROSE CONGÊNITA DA TÍBIA</t>
  </si>
  <si>
    <t>ALONGAMENTO E/OU TRANSPORTE DE OSSOS DA MÃO E/OU DO PÉ</t>
  </si>
  <si>
    <t>ALONGAMENTO E/OU TRANSPORTE ÓSSEO DE OSSOS LONGOS (EXCETO DA MÃO E DO PÉ)</t>
  </si>
  <si>
    <t>RESSECÇÃO DE TUMOR E RECONSTRUÇÃO C/ RETALHO MICROCIRÚRGICO</t>
  </si>
  <si>
    <t>RESSECÇÃO DE TUMOR E RECONSTRUÇÃO C/ RETALHO NÃO MICROCIRÚRGICO (EXCETO MÃO E PÉ)</t>
  </si>
  <si>
    <t>RESSECÇÃO DE TUMOR E RECONSTRUÇÃO C/ TRANSPORTE ÓSSEO</t>
  </si>
  <si>
    <t>RESSECÇÃO DE TUMOR ÓSSEO C/ SUBSTITUIÇÃO (ENDOPRÓTESE)</t>
  </si>
  <si>
    <t>RESSECÇÃO DE TUMOR ÓSSEO E RECONSTRUÇÃO C/ ENXERTO</t>
  </si>
  <si>
    <t>RESSECÇÃO DE TUMOR ÓSSEO E RECONSTRUÇÃO C/ RETALHO NÃO MICROCIRÚRGICO (APENAS MÃO E PÉ)</t>
  </si>
  <si>
    <t>RESSECÇÃO DE TUMOR ÓSSEO E RECONSTRUÇÃO POR DESLIZAMENTO</t>
  </si>
  <si>
    <t>TRANSPLANTE DO HALUX P/ O POLEGAR</t>
  </si>
  <si>
    <t>TRANSPLANTE DO SEGUNDO PODODÁCTILO P/ POLEGAR / QUALQUER OUTRO DEDO DA MÃO</t>
  </si>
  <si>
    <t>TRANSPLANTE MÚSCULO-CUTÂNEO C/ MICRO-ANASTOMOSE NO TRONCO / EXTREMIDADE</t>
  </si>
  <si>
    <t>TRANSPLANTE OSTEO-MÚSCULO-CUTÂNEO C/ MICRO-ANASTOMOSE NO TRONCO OU EXTREMIDADES</t>
  </si>
  <si>
    <t>TRATAMENTO CIRÚRGICO DE MÃO OU PÉ EM FENDA / DEDO BÍFIDO / MACRODACTILIA / POLIDACTILIA</t>
  </si>
  <si>
    <t>TRATAMENTO CIRÚRGICO DE POLIDACTILIA ARTICULADA</t>
  </si>
  <si>
    <t>TRATAMENTO CIRÚRGICO DE SINDACTILIA COMPLEXA (C/ FUSÃO ÓSSEA)</t>
  </si>
  <si>
    <t>BRONCOTOMIA E/OU BRONCORRAFIA</t>
  </si>
  <si>
    <t>COLOCAÇÃO DE MOLDE BRONQUICO POR TORACOTOMIA</t>
  </si>
  <si>
    <t>COLOCAÇÃO DE PROTESE LARINGO-TRAQUEAL, TRAQUEAL, TRAQUEO-BRONQUICA, BRONQUICA POR VIA ENDOSCOPICA (INCLUI PROTESE)</t>
  </si>
  <si>
    <t>COLOCACAO DE PROTESE LARINGO TRAQUEAL/ TRAQUEO-BRONQUICA (INCLUI PRÓTESE)</t>
  </si>
  <si>
    <t>RESSECÇÃO DE TRAQUÉIA MEDIASTINAL, CARINAL OU CARINOPLASTIA</t>
  </si>
  <si>
    <t>RESSECÇÃO DE TUMOR DE TRAQUEIA COM ANASTOMOSE</t>
  </si>
  <si>
    <t>TRAQUEOPLASTIA POR ACESSO TORÁCICO</t>
  </si>
  <si>
    <t>TRAQUEOPLASTIA E/OU LARINGOTRAQUEOPLASTIA</t>
  </si>
  <si>
    <t>TRATAMENTO CIRURGICO DE FISTULA BRONCOPLEURAL COM AMPUTAÇÃO DE COTO BRONQUICO</t>
  </si>
  <si>
    <t>TRATAMENTO CIRURGICO DE FISTULA TRAQUEOESOFAGICA ADQUIRIDA</t>
  </si>
  <si>
    <t>MEDIASTINOTOMIA EXPLORADORA PARA-ESTERNAL / POR VIA ANTERIOR</t>
  </si>
  <si>
    <t>MEDIASTINOTOMIA EXTRAPLEURAL POR VIA POSTERIOR</t>
  </si>
  <si>
    <t>MEDIASTINOTOMIA P/ DRENAGEM</t>
  </si>
  <si>
    <t>RESSECÇÃO DE TUMOR DO MEDIASTINO</t>
  </si>
  <si>
    <t>TRAQUEOSTOMIA MEDIASTINAL</t>
  </si>
  <si>
    <t>TRATAMENTO DE MEDIASTINITE (QUALQUER VIA)</t>
  </si>
  <si>
    <t>ESTERNECTOMIA COM OU SEM PRÓTESE</t>
  </si>
  <si>
    <t>ESTERNECTOMIA SUBTOTAL</t>
  </si>
  <si>
    <t>LIGADURA DO DUCTO TORACICO (QUALQUER METODO)</t>
  </si>
  <si>
    <t>MOBILIZACAO DE RETALHOS MUSCULARES / DO OMENTO</t>
  </si>
  <si>
    <t>RESSECÇÃO DE TUMOR DO DIAFRAGMA E RECONSTRUÇÃO (QUALQUER TECNICA)</t>
  </si>
  <si>
    <t>RETIRADA DE CORPO ESTRANHO DA PAREDE TORÁCICA</t>
  </si>
  <si>
    <t>TORACECTOMIA COM RECONSTRUÇÃO PARIETAL (POR PROTESE)</t>
  </si>
  <si>
    <t>TORACECTOMIA SEM RECONSTRUÇÃO PARIETAL</t>
  </si>
  <si>
    <t>TORACOPLASTIA (QUALQUER TECNICA)</t>
  </si>
  <si>
    <t>TORACOTOMIA EXPLORADORA</t>
  </si>
  <si>
    <t>TRATAMENTO CIRÚRGICO DE DEFEITOS CONGÊNITOS DO TORAX</t>
  </si>
  <si>
    <t>LOBECTOMIA PULMONAR</t>
  </si>
  <si>
    <t>PNEUMOMECTOMIA</t>
  </si>
  <si>
    <t>PNEUMONECTOMIA DE TOTALIZACAO</t>
  </si>
  <si>
    <t>CIRURGIA REDUTORA DO VOLUME PULMONAR (QUALQUER METODO)</t>
  </si>
  <si>
    <t>METASTASECTOMIA PULMONAR UNI OU BILATERAL (QUALQUER METODO)</t>
  </si>
  <si>
    <t>TROMBOENDARTERECTOMIA PULMONAR</t>
  </si>
  <si>
    <t>TRATAMENTO DE GRANDE QUEIMADO</t>
  </si>
  <si>
    <t>LIPOASPIRACAO DE GIBA OU REGIÃO SUBMANDIBULAR EM PACIENTES COM LIPODISTROFIA DECORRENTE DO USO DE ANTI-RETROVIRAl</t>
  </si>
  <si>
    <t>LIPOASPIRACAO DE PAREDE ABDOMINAL OU DORSO EM PACIENTES COM LIPODISTROFIA DECORRENTE DO USO DE ANTI-RETROVIRAl</t>
  </si>
  <si>
    <t>LIPOENXERTIA DE GLUTEO EM PACIENTE COM LIPODISTROFIA GLUTEA DECORRENTE DO USO DE ANTI-RETROVIRAL</t>
  </si>
  <si>
    <t>PREENCHIMENTO FACIAL C/ TECIDO GORDUROSO EM PACIENTE C/ LIPOATROFIA DE FACE DECORRENTE DO USO DE ANTI-RETROVIRAIS</t>
  </si>
  <si>
    <t>RECONSTRUCAO GLUTEA E/OU PERIANAL EM PACIENTE C/ LIPODISTROFIA GLUTEA DECORRENTE DO USO DE ANTI-RETROVIRAL, COM LIPOENXERTIA OU PMMA</t>
  </si>
  <si>
    <t>REDUCAO MAMARIA EM PACIENTE C/ LIPODISTROFIA DECORRENTE DO USO DE ANTI-RETROVIRAIS</t>
  </si>
  <si>
    <t>TRATAMENTO DE GINECOMASTIA OU PSEUDOGINECOMASTIA EM PACIENTE C/ LIPODISTROFIA DECORRENTE DO USO DE ANTI-RETROVIRAIS</t>
  </si>
  <si>
    <t>DERMOLIPECTOMIA (1 OU 2 MEMBROS INFERIORES)</t>
  </si>
  <si>
    <t>TRATAMENTO CIRÚRGICO DE RETRAÇÃO CICATRICIAL EM UM ESTÁGIO</t>
  </si>
  <si>
    <t>0413040267</t>
  </si>
  <si>
    <t>RECONSTRUÇÃO POR MICROCIRURGIA QUALQUER PARTE</t>
  </si>
  <si>
    <t>MOLDAGEM/IMPLANTE EM MUCOSA (P/TRATAMENTO COMPLETO)</t>
  </si>
  <si>
    <t>MOLDAGEM/IMPLANTE EM PELE/MUCOSA (P/TRATAMENTO COMPLETO)</t>
  </si>
  <si>
    <t>PROCEDIMENTOS SEQUENCIAIS EM ANOMALIA DO CRÂNIO E BUCOMAXILOFACIAL</t>
  </si>
  <si>
    <t>CISTOENTEROPLASTIA EM ONCOLOGIA</t>
  </si>
  <si>
    <t>NEFRECTOMIA TOTAL EM ONCOLOGIA</t>
  </si>
  <si>
    <t>NEFROURETERECTOMIA TOTAL EM ONCOLOGIA</t>
  </si>
  <si>
    <t>ORQUIECTOMIA UNILATERAL EM ONCOLOGIA</t>
  </si>
  <si>
    <t>PROSTATECTOMIA EM ONCOLOGIA</t>
  </si>
  <si>
    <t>PROSTATOVESICULECTOMIA RADICAL EM ONCOLOGIA</t>
  </si>
  <si>
    <t>REIMPLANTE URETERAL EM ONCOLOGIA - URETEROCISTONEOSTOMIA</t>
  </si>
  <si>
    <t>REIMPLANTE URETERAL EM ONCOLOGIA - URETEROENTEROSTOMIA</t>
  </si>
  <si>
    <t>SUPRARRENALECTOMIA EM ONCOLOGIA</t>
  </si>
  <si>
    <t>AMPUTAÇÃO TOTAL AMPLIADA DE PENIS EM ONCOLOGIA</t>
  </si>
  <si>
    <t>LINFADENECTOMIA PELVICA EM ONCOLOGIA</t>
  </si>
  <si>
    <t>LINFADENECTOMIA CERVICAL SUPRAOMO-HIOIDEA UNILATERAL EM ONCOLOGIA</t>
  </si>
  <si>
    <t>LINFADENECTOMIA RETROPERITONIAL EM ONCOLOGIA</t>
  </si>
  <si>
    <t>LINFADENECTOMIA INGUINAL UNILATERAL EM ONCOLOGIA</t>
  </si>
  <si>
    <t>LINFADENECTOMIA SELETIVA GUIADA (LINFONODO SENTINELA) EM ONCOLOGIA</t>
  </si>
  <si>
    <t>RESSECÇÃO DE GLANDULA SUBLINGUAL EM ONCOLOGIA</t>
  </si>
  <si>
    <t>GLOSSECTOMIA PARCIAL EM ONCOLOGIA</t>
  </si>
  <si>
    <t>GLOSSECTOMIA TOTAL EM ONCOLOGIA</t>
  </si>
  <si>
    <t>PARATIREOIDECTOMIA TOTAL EM ONCOLOGIA</t>
  </si>
  <si>
    <t>RESSECCAO EM CUNHA DE LABIO E SUTURA EM ONCOLOGIA</t>
  </si>
  <si>
    <t>MAXILECTOMIA TOTAL EM ONCOLOGIA</t>
  </si>
  <si>
    <t>PAROTIDECTOMIA TOTAL AMPLIADA EM ONCOLOGIA</t>
  </si>
  <si>
    <t>FARINGECTOMIA TOTAL EM ONCOLOGIA</t>
  </si>
  <si>
    <t>LARINGECTOMIA PARCIAL EM ONCOLOGIA</t>
  </si>
  <si>
    <t>RECONSTRUÇÃO PARA FONAÇÂO EM ONCOLOGIA</t>
  </si>
  <si>
    <t>TRAQUEOSTOMIA TRANSTUMORAL EM ONCOLOGIA</t>
  </si>
  <si>
    <t>MANDIBULECTOMIA TOTAL EM ONCOLOGIA</t>
  </si>
  <si>
    <t>RESSECÇÃO DE PAVILHÃO AURICULAR EM ONCOLOGIA</t>
  </si>
  <si>
    <t>LIGADURA DE CARÓTIDA EM ONCOLOGIA</t>
  </si>
  <si>
    <t>RESSECCAO DE TUMOR GLOMICO EM ONCOLOGIA</t>
  </si>
  <si>
    <t>ANASTOMOSE BILEO-DIGESTIVA EM ONCOLOGIA</t>
  </si>
  <si>
    <t>ESOFAGOGASTRECTOMIA COM TORACOTOMIA EM ONCOLOGIA</t>
  </si>
  <si>
    <t>ESOFAGOCOLOPLASTIA OU ESOFAGOGASTROPLASTIA EM ONCOLOGIA</t>
  </si>
  <si>
    <t>GASTRECTOMIA TOTAL EM ONCOLOGIA</t>
  </si>
  <si>
    <t>HEPATECTOMIA PARCIAL EM ONCOLOGIA</t>
  </si>
  <si>
    <t>PANCREATECTOMIA PARCIAL EM ONCOLOGIA</t>
  </si>
  <si>
    <t>DUODENOPANCREATECTOMIA EM ONCOLOGIA</t>
  </si>
  <si>
    <t>ALCOOLIZAÇÃO PERCUTÂNEA DE CARCINOMA HEPÁTICO</t>
  </si>
  <si>
    <t>TRATAMENTO DE CARCINOMA HEPÁTICO POR RADIOFREQUÊNCIA</t>
  </si>
  <si>
    <t>QUIMIOEMBOLIZAÇÃO DE CARCINOMA HEPÁTICO</t>
  </si>
  <si>
    <t>COLECTOMIA PARCIAL (HEMICOLECTOMIA) EM ONCOLOGIA</t>
  </si>
  <si>
    <t>COLECTOMIA TOTAL EM ONCOLOGIA</t>
  </si>
  <si>
    <t>RETOSSIGMOIDECTOMIA ABDOMINAL EM ONCOLOGIA</t>
  </si>
  <si>
    <t>ANEXECTOMIA UNI / BILATERAL EM ONCOLOGIA</t>
  </si>
  <si>
    <t>COLPECTOMIA EM ONCOLOGIA</t>
  </si>
  <si>
    <t>HISTERECTOMIA TOTAL AMPLIADA EM ONCOLOGIA</t>
  </si>
  <si>
    <t>TRAQUELECTOMIA RADICAL EM ONCOLOGIA</t>
  </si>
  <si>
    <t>VULVECTOMIA TOTAL AMPLIADA C/ LINFADENECTOMIA EM ONCOLOGIA</t>
  </si>
  <si>
    <t>VULVECTOMIA PARCIAL EM ONCOLOGIA</t>
  </si>
  <si>
    <t>HISTERECTOMIA COM OU SEM ANEXECTOMIA (UNI / BILATERAL) EM ONCOLOGIA</t>
  </si>
  <si>
    <t>HEMIPELVECTOMIA EM ONCOLOGIA</t>
  </si>
  <si>
    <t>SACRALECTOMIA (ENDOPELVECTOMIA) EM ONCOLOGIA</t>
  </si>
  <si>
    <t>LOBECTOMIA PULMONAR EM ONCOLOGIA</t>
  </si>
  <si>
    <t>PNEUMOMECTOMIA RADICAL EM ONCOLOGIA</t>
  </si>
  <si>
    <t>TORACECTOMIA SIMPLES EM ONCOLOGIA</t>
  </si>
  <si>
    <t>RESSECÇAO PULMONAR EM CUNHA EM ONCOLOGIA</t>
  </si>
  <si>
    <t>MASTECTOMIA SIMPLES EM ONCOLOGIA</t>
  </si>
  <si>
    <t>SEGMENTECTOMIA/QUADRANTECTOMIA/SETORECTOMIA DE MAMA EM ONCOLOGIA</t>
  </si>
  <si>
    <t>Media Complexidade</t>
  </si>
  <si>
    <t>0410010200</t>
  </si>
  <si>
    <t>PLÁSTICA MAMÁRIA RECONSTRUTIVA BILATERAL INCLUINDO PRÓTESE MAMÁRIA DE SILICONE BILATERAL NO PROCESSO TRANSEXUALIZADOR</t>
  </si>
  <si>
    <t>TRATAMENTO DE INTERCORRÊNCIA CLÍNICA PÓS CIRURGIA BARIÁTRICA</t>
  </si>
  <si>
    <t>0404010563</t>
  </si>
  <si>
    <t>TIREOPLASTIA</t>
  </si>
  <si>
    <t>0404010571</t>
  </si>
  <si>
    <t>CIRURGIA DE IMPLANTE COCLEAR UNILATERAL</t>
  </si>
  <si>
    <t>0404010580</t>
  </si>
  <si>
    <t>CIRURGIA DE IMPLANTE COCLEAR BILATERAL</t>
  </si>
  <si>
    <t>0404010598</t>
  </si>
  <si>
    <t>CIRURGIA PARA REVISÃO DO IMPLANTE COCLEAR SEM DISPOSITIVO INTERNO DO IMPLANTE COCLEAR</t>
  </si>
  <si>
    <t>0404010601</t>
  </si>
  <si>
    <t>CIRURGIA PARA PRÓTESE AUDITIVA ANCORADA NO OSSO - 1º TEMPO</t>
  </si>
  <si>
    <t>0404010610</t>
  </si>
  <si>
    <t>CIRURGIA PARA PRÓTESE AUDITIVA ANCORADA NO OSSO - 2º TEMPO</t>
  </si>
  <si>
    <t>0404010628</t>
  </si>
  <si>
    <t>0404010636</t>
  </si>
  <si>
    <t>CIRURGIA PARA REVISÃO DA PRÓTESE AUDITIVA ANCORADA NO OSSO</t>
  </si>
  <si>
    <t>0404010644</t>
  </si>
  <si>
    <t>CIRURGIA PARA REIMPLANTAÇÃO DA PRÓTESE AUDITIVA ANCORADA NO OSSO</t>
  </si>
  <si>
    <t>ANASTOMOSE CAVO-PULMONAR TOTAL</t>
  </si>
  <si>
    <t>0406011265</t>
  </si>
  <si>
    <t>ABERTURA DE ESTENOSE AORTICA VALVAR (CRIANÇA E ADOLESCENTE)</t>
  </si>
  <si>
    <t>0406011273</t>
  </si>
  <si>
    <t>ABERTURA DE ESTENOSE PULMONAR VALVAR (CRIANÇA E ADOLESCENTE)</t>
  </si>
  <si>
    <t>0406011281</t>
  </si>
  <si>
    <t>AMPLIAÇÃO DE VIA DE SAÍDA DO VENTRÍCULO DIREITO E/OU RAMOS PULMONARES (CRIANÇA E ADOLESCENTE)</t>
  </si>
  <si>
    <t>0406011290</t>
  </si>
  <si>
    <t>AMPLIAÇÃO DE VIA DE SAÍDA DO VENTRÍCULO ESQUERDO (CRIANÇA E ADOLESCENTE)</t>
  </si>
  <si>
    <t>0406011303</t>
  </si>
  <si>
    <t>ANASTOMOSE CAVO-PULMONAR BIDIRECIONAL (CRIANÇA E ADOLESCENTE)</t>
  </si>
  <si>
    <t>0406011311</t>
  </si>
  <si>
    <t>ANASTOMOSE SISTEMICO-PULMONAR (CRIANÇA E ADOLESCENTE)</t>
  </si>
  <si>
    <t>0406011320</t>
  </si>
  <si>
    <t>BANDAGEM DA ARTERIA PULMONAR (CRIANÇA E ADOLESCENTE)</t>
  </si>
  <si>
    <t>0406011338</t>
  </si>
  <si>
    <t>CORRECAO DE COARCTACAO DA AORTA (CRIANÇA E ADOLESCENTE)</t>
  </si>
  <si>
    <t>0406011346</t>
  </si>
  <si>
    <t>CORRECAO DE DRENAGEM ANOMALA DO RETORNO SISTEMICO (CRIANÇA E ADOLESCENTE)</t>
  </si>
  <si>
    <t>0406011354</t>
  </si>
  <si>
    <t>CORREÇÃO DE DRENAGEM ANOMALA PARCIAL DE VEIAS PULMONARES (CRIANÇA E ADOLESCENTE)</t>
  </si>
  <si>
    <t>0406011362</t>
  </si>
  <si>
    <t>CORRECAO DE ESTENOSE MITRAL CONGENITA (CRIANÇA E ADOLESCENTE)</t>
  </si>
  <si>
    <t>0406011370</t>
  </si>
  <si>
    <t>CORREÇÃO DE ESTENOSE SUPRA-AÓRTICA (CRIANÇA E ADOLESCENTE)</t>
  </si>
  <si>
    <t>0406011389</t>
  </si>
  <si>
    <t>CORRECAO DE FISTULA AORTO-CAVITARIAS (CRIANÇA E ADOLESCENTE)</t>
  </si>
  <si>
    <t>0406011397</t>
  </si>
  <si>
    <t>CORREÇÃO DE HIPERTROFIA SEPTAL ASSIMETRICA (CRIANÇA E ADOLESCENTE)</t>
  </si>
  <si>
    <t>0406011400</t>
  </si>
  <si>
    <t>CORRECAO DE INSUFICIENCIA DA VALVULA TRICUSPIDE (CRIANÇA E ADOLESCENTE)</t>
  </si>
  <si>
    <t>0406011419</t>
  </si>
  <si>
    <t>CORRECAO DE INSUFICIENCIA MITRAL CONGENITA (CRIANÇA E ADOLESCENTE)</t>
  </si>
  <si>
    <t>0406011427</t>
  </si>
  <si>
    <t>CORRECAO DE PERSISTENCIA DO CANAL ARTERIAL (CRIANÇA E ADOLESCENTE)</t>
  </si>
  <si>
    <t>0406011435</t>
  </si>
  <si>
    <t>CORRECAO DO CANAL ATRIO-VENTRICULAR PARCIAL / INTERMEDIARIO (CRIANÇA E ADOLESCENTE)</t>
  </si>
  <si>
    <t>0406011443</t>
  </si>
  <si>
    <t>CORRECOES DE ANOMALIAS DO ARCO AORTICO (CRIANÇA E ADOLESCENTE)</t>
  </si>
  <si>
    <t>0406011451</t>
  </si>
  <si>
    <t>FECHAMENTO DE COMUNICACAO INTERATRIAL (CRIANÇA E ADOLESCENTE)</t>
  </si>
  <si>
    <t>0406011460</t>
  </si>
  <si>
    <t>FECHAMENTO DE COMUNICACAO INTERVENTRICULAR (CRIANÇA E ADOLESCENTE)</t>
  </si>
  <si>
    <t>0406011478</t>
  </si>
  <si>
    <t>IMPLANTE C/ TROCA DE POSICAO DE VALVAS (CIRURGIA DE ROSS) (CRIANÇA E ADOLESCENTE)</t>
  </si>
  <si>
    <t>0406011486</t>
  </si>
  <si>
    <t>LIGADURA DE FISTULA SISTEMICO-PULMONAR (CRIANÇA E ADOLESCENTE)</t>
  </si>
  <si>
    <t>0406011494</t>
  </si>
  <si>
    <t>RESSECCAO DE MEMBRANA SUB-AORTICA (CRIANÇA E ADOLESCENTE)</t>
  </si>
  <si>
    <t>0406011508</t>
  </si>
  <si>
    <t>ANASTOMOSE SISTEMICO PULMONAR COM CEC (CRIANÇA E ADOLESCENTE)</t>
  </si>
  <si>
    <t>0406011516</t>
  </si>
  <si>
    <t>CORRECAO DE COARCTACAO DA AORTA COM CEC (CRIANÇA E ADOLESCENTE)</t>
  </si>
  <si>
    <t>GASTRECTOMIA C/ OU S/ DESVIO DUODENAL</t>
  </si>
  <si>
    <t>GASTROPLASTIA C/ DERIVACAO INTESTINAL</t>
  </si>
  <si>
    <t>GASTROPLASTIA VERTICAL COM BANDA</t>
  </si>
  <si>
    <t>GASTRECTOMIA VERTICAL EM MANGA (SLEEVE)</t>
  </si>
  <si>
    <t>TRATAMENTO DE INTERCORRENCIAS CIRURGICA POS- CIRURGIA BARIÁTRICA</t>
  </si>
  <si>
    <t>0407010386</t>
  </si>
  <si>
    <t>CIRURGIA BARIÁTRICA POR VIDEOLAPAROSCOPIA</t>
  </si>
  <si>
    <t>0409050130</t>
  </si>
  <si>
    <t>0409050148</t>
  </si>
  <si>
    <t>REDESIGNAÇÃO SEXUAL NO SEXO MASCULINO</t>
  </si>
  <si>
    <t>0409060291</t>
  </si>
  <si>
    <t>0410010197</t>
  </si>
  <si>
    <t>MASTECTOMIA SIMPLES BILATERAL SOB PROCESSO TRANSEXUALIZADOR</t>
  </si>
  <si>
    <t>DERMOLIPECTOMIA BRAQUIAL POS-CIRURGIA BARIÁTRICA</t>
  </si>
  <si>
    <t>DERMOLIPECTOMIA CRURAL POS-CIRURGIA BARIÁTRICA</t>
  </si>
  <si>
    <t>MAMOPLASTIA PÓS-CIRURGIA BARIÁTRICA</t>
  </si>
  <si>
    <t>PROCEDIMENTOS SEQUENCIAIS DE CIRURGIA PLÁSTICA REPARADORA PÓS-CIRURGIA BARIÁTRICA</t>
  </si>
  <si>
    <t>COLETA E ACONDICIONAMENTO DE MEDULA ÓSSEA NO BRASIL P/TRANSPLANTE AUTOGÊNICO OU DE DOADOR APARENTADO OU NÃO APARENTADO</t>
  </si>
  <si>
    <t>PROCESSAMENTO DE CORNEA/ESCLERA</t>
  </si>
  <si>
    <t>TRANSPLANTE AUTOGENICO DE CELULAS-TRONCO HEMATOPOETICAS DE MEDULA OSSEA -</t>
  </si>
  <si>
    <t>TRANSPLANTE AUTOGENICO DE CELULAS-TRONCO HEMATOPOETICAS DE SANGUE PERIFERICO -</t>
  </si>
  <si>
    <t>TRANSPLANTE DE FIGADO (ORGAO DE DOADOR FALECIDO)</t>
  </si>
  <si>
    <t>TRANSPLANTE DE FIGADO (ORGAO DE DOADOR VIVO)</t>
  </si>
  <si>
    <t>TRANSPLANTE DE PANCREAS</t>
  </si>
  <si>
    <t>TRANSPLANTE DE PULMAO UNILATERAL</t>
  </si>
  <si>
    <t>TRANSPLANTE DE RIM (ORGAO DE DOADOR FALECIDO)</t>
  </si>
  <si>
    <t>TRANSPLANTE DE RIM (ORGAO DE DOADOR VIVO)</t>
  </si>
  <si>
    <t>TRANSPLANTE DE PULMÃO BILATERAL</t>
  </si>
  <si>
    <t>TRATAMENTO DE INTERCORRÊNCIA PÓS-TRANSPLANTE DE ÓRGÃOS / CÉLULAS-TRONCO HEMATOPOÉTICAS</t>
  </si>
  <si>
    <t>TRATAMENTO DE INTERCORRÊNCIA PÓS-TRANSPLANTE DE RIM - PÓS TRANSPLANTE CRÍTICO</t>
  </si>
  <si>
    <t>TRATAMENTO DE INTERCORRÊNCIA PÓS TRANSPLANTE DE PULMÃO UNI/BILATERAL - PÓS TRANSPLANTE CRÍTICO</t>
  </si>
  <si>
    <t>TRATAMENTO DE INTERCORRENCIA PÓS TRANSPLANTE DE FIGADO- PÓS TRANSPLANTE CRÍTICO</t>
  </si>
  <si>
    <t>TRATAMENTO DE INTERCORRENCIA PÓS TRANSPLANTE ALOGÊNICO DE CÉLULAS-TRONCO HEMATOPOÉTICAS- PÓS TRANSPLANTE CRÍTICO</t>
  </si>
  <si>
    <t>TRATAMENTO DE INTERCORRENCIA PÓS TRANSPLANTE AUTOLÓGO DE CÉLULAS-TRONCO HEMATOPOÉTICAS- PÓS TRANSPLANTE CRÍTICO</t>
  </si>
  <si>
    <t>TOTAL FAEC HOSPITALAR - MEDIA COMPLEXIDADE</t>
  </si>
  <si>
    <t>TOTAL FAEC HOSPITALAR - ALTA COMPLEXIDADE</t>
  </si>
  <si>
    <t>Procedimentos Estratégicos - FAEC - AMBULATORIAL</t>
  </si>
  <si>
    <t>Procedimentos Estratégicos - FAEC - HOSPITALAR</t>
  </si>
  <si>
    <t>0304060232</t>
  </si>
  <si>
    <t>0304060240</t>
  </si>
  <si>
    <t>0304070076</t>
  </si>
  <si>
    <t>0304070068</t>
  </si>
  <si>
    <t>CATETER DE LONGA PERMANÊNCIA P/ HEMODIALISE</t>
  </si>
  <si>
    <t>CATETER P/ SUBCLAVIA DUPLO LUMEN P/ HEMODIALISE</t>
  </si>
  <si>
    <t>CATETER TIPO TENCKHOFF / SIMILAR DE LONGA PERMANÊNCIA P/ DPI/DPAC/DPA</t>
  </si>
  <si>
    <t>CONJUNTO DE TROCA P/ PACIENTE SUBMETIDO A DPA (PACIENTE-15 DIAS C/ INSTALACAO DOMICILIAR E MANUTENCAO DE MAQUINA CICLADORA)</t>
  </si>
  <si>
    <t>CONJUNTO DE TROCA P/ PACIENTE SUBMETIDO A DPAC (PACIENTE-MES) CORRESPONDENTE A 120 UNIDADES</t>
  </si>
  <si>
    <t>CONJUNTO DE TROCA P/ TREINAMENTO DE PACIENTE SUBMETIDO A DPA / DPAC (9 DIAS)CORRESPONDENTE A 36 UNIDADES</t>
  </si>
  <si>
    <t>CONJUNTOS DE TROCA P/ PACIENTE SUBMETIDO A DPAC (PACIENTE/15 DIAS)</t>
  </si>
  <si>
    <t>DILATADOR P/ IMPLANTE DE CATETER DUPLO LUMEN</t>
  </si>
  <si>
    <t>GUIA METALICO P/ INTRODUCAO DE CATETER DUPLO LUMEN</t>
  </si>
  <si>
    <t>LIQUIDO DE PRESERVACAO PARA TRANSPLANTE DA CORNEA (20 ML)</t>
  </si>
  <si>
    <t>0212010069</t>
  </si>
  <si>
    <t>Ambulatorial - Média Complexidade</t>
  </si>
  <si>
    <t>Ambulatorial - Alta Complexidade</t>
  </si>
  <si>
    <t>TOTAL DA MÉDIA COMPLEXIDADE AMBULATORIAL</t>
  </si>
  <si>
    <t>225103</t>
  </si>
  <si>
    <t>Médico Infectologista</t>
  </si>
  <si>
    <t>225110</t>
  </si>
  <si>
    <t>225175</t>
  </si>
  <si>
    <t>Médico Geneticista</t>
  </si>
  <si>
    <t>TOTAL FAEC AMBULATORIAL - NÃO SE APLICA</t>
  </si>
  <si>
    <t>225133</t>
  </si>
  <si>
    <t>Médico Psiquiatra</t>
  </si>
  <si>
    <t xml:space="preserve">FACOEMULSIFICACAO C/ IMPLANTE DE LENTE INTRA-OCULAR </t>
  </si>
  <si>
    <t>COLOCACAO DE PROTESE BILIAR</t>
  </si>
  <si>
    <t xml:space="preserve">DILATACAO PERCUTANEA DE ESTENOSES E ANASTOMOSES </t>
  </si>
  <si>
    <t>DRENAGEM BILIAR PERCUTANEA EXTERNA</t>
  </si>
  <si>
    <t>DRENAGEM BILIAR PERCUTANEA INTERNA</t>
  </si>
  <si>
    <t>RETIRADA PERCUTANEA DE CALCULOS BILIARES</t>
  </si>
  <si>
    <t>COLOCACAO PERCUTANEA DE CATETER PIELO-URETERO-VESICAL UNILATERAL</t>
  </si>
  <si>
    <t>DILATACAO PERCUTANEA DE ESTENOSES URETERAIS E JUNÇÃO URETERO-VESICAL</t>
  </si>
  <si>
    <t>TRATAMENTO CIRURGICO DE CISTO DE RIM POR PUNCAO</t>
  </si>
  <si>
    <t>PREENCHIMENTO FACIAL COM POLIMETILMETACRILATO EM PACIENTE C/LIPOATROFIA FACIAL CAUSADOS PELA REDUÇÃO DOS COXINS GORDUROSOS DAS REGIÕES MALAR, TEMPORAL E PRÉ-AURICULAR</t>
  </si>
  <si>
    <t>TRATAMENTO CIRÚRGICO DE DENTE INCLUSO EM PACIENTE C/ANOMALIA CRÂNIO E BUCOMAXILOFACIAL</t>
  </si>
  <si>
    <t>IMPLANTE DENTÁRIO OSTEOINTEGRADO</t>
  </si>
  <si>
    <t>DRENAGEM DE COLECOES VISCERAIS / CAVITARIAS POR CATETERISMO</t>
  </si>
  <si>
    <t>0304020419</t>
  </si>
  <si>
    <t>0304020427</t>
  </si>
  <si>
    <t>Médico Alergista e imunologista</t>
  </si>
  <si>
    <t>Médico Cardiologista</t>
  </si>
  <si>
    <t>225160</t>
  </si>
  <si>
    <t>Médico Fisiatra</t>
  </si>
  <si>
    <t>Médico Ortopedista e Traumatologista</t>
  </si>
  <si>
    <t>MATRICIAMENTO DE EQUIPES DOS PONTOS DE ATENÇÃO DA URGÊNCIA E EMERGÊNCIA, E DOS SERVIÇOS HOSPITALARES DE REFERÊNCIA PARA ATENÇÃO A PESSOAS COM SOFRIMENTO OU TRANSTORNOS MENTAIS E COM NECESSIDADES DE SAÚDE DECORRENTE DO USO DE ALCOOL, CRACK E OUTRAS D</t>
  </si>
  <si>
    <t>0101 Ações coletivas/individuais em saúde</t>
  </si>
  <si>
    <t>ATIVIDADE EDUCATIVA / ORIENTAÇÃO EM GRUPO NA ATENÇÃO ESPECIALIZADA</t>
  </si>
  <si>
    <t>COLETA EXTERNA DE LEITE MATERNO (POR DOADORA)</t>
  </si>
  <si>
    <t>PASTEURIZAÇÃO DO LEITE HUMANO (CADA 5 LITROS)</t>
  </si>
  <si>
    <t>AMNIOCENTESE</t>
  </si>
  <si>
    <t>BIOPSIA / PUNCAO DE TUMOR SUPERFICIAL DA PELE</t>
  </si>
  <si>
    <t>BIOPSIA DE ANUS E CANAL ANAL</t>
  </si>
  <si>
    <t>BIOPSIA DE BEXIGA</t>
  </si>
  <si>
    <t>BIOPSIA DE BOLSA ESCROTAL</t>
  </si>
  <si>
    <t>BIOPSIA DE CORDAO ESPERMATICO (UNILATERAL)</t>
  </si>
  <si>
    <t>BIOPSIA DE ENDOMETRIO</t>
  </si>
  <si>
    <t>BIOPSIA DE FARINGE/LARINGE</t>
  </si>
  <si>
    <t>BIOPSIA DE FIGADO POR PUNCAO</t>
  </si>
  <si>
    <t>BIOPSIA DE GANGLIO LINFATICO</t>
  </si>
  <si>
    <t>BIÓPSIA DE GLÂNDULA SALIVAR</t>
  </si>
  <si>
    <t>BIOPSIA DE MUSCULO (A CEU ABERTO)</t>
  </si>
  <si>
    <t>BIÓPSIA DE OSSO DO CRÂNIO E DA FACE</t>
  </si>
  <si>
    <t>BIOPSIA DE PAVILHAO AURICULAR</t>
  </si>
  <si>
    <t>BIOPSIA DE PELE E PARTES MOLES</t>
  </si>
  <si>
    <t>BIOPSIA DE PENIS</t>
  </si>
  <si>
    <t>BIOPSIA DE PIRAMIDE NASAL</t>
  </si>
  <si>
    <t>BIOPSIA DE RIM POR PUNCAO</t>
  </si>
  <si>
    <t>BIOPSIA DE TESTICULO</t>
  </si>
  <si>
    <t>BIOPSIA DE TIREOIDE OU PARATIREOIDE - PAAF</t>
  </si>
  <si>
    <t>BIOPSIA/PUNÇÃO DE VAGINA</t>
  </si>
  <si>
    <t>BIOPSIA/PUNÇÃO DE VULVA</t>
  </si>
  <si>
    <t>BIÓPSIA DOS TECIDOS MOLES DA BOCA</t>
  </si>
  <si>
    <t>BIOPSIA DO COLO UTERINO</t>
  </si>
  <si>
    <t>DETERMINACAO DE CAPACIDADE DE FIXACAO DO FERRO</t>
  </si>
  <si>
    <t>DETERMINACAO DE CROMATOGRAFIA DE AMINOACIDOS</t>
  </si>
  <si>
    <t>DETERMINACAO DE CURVA GLICEMICA (2 DOSAGENS)</t>
  </si>
  <si>
    <t>DETERMINACAO DE CURVA GLICEMICA C/ INDUCAO POR CORTISONA ( 5 DOSAGENS)</t>
  </si>
  <si>
    <t>DETERMINACAO DE CURVA GLICEMICA C/ INDUCAO POR CORTISONA (4 DOSAGENS)</t>
  </si>
  <si>
    <t>DETERMINACAO DE CURVA GLICEMICA CLASSICA (5 DOSAGENS)</t>
  </si>
  <si>
    <t>DETERMINACAO DE OSMOLARIDADE</t>
  </si>
  <si>
    <t>DOSAGEM DE ACIDO ASCORBICO</t>
  </si>
  <si>
    <t>DOSAGEM DE ACIDO URICO</t>
  </si>
  <si>
    <t>DOSAGEM DE ACIDO VANILMANDELICO</t>
  </si>
  <si>
    <t>DOSAGEM DE ALDOLASE</t>
  </si>
  <si>
    <t>DOSAGEM DE ALFA-1-ANTITRIPSINA</t>
  </si>
  <si>
    <t>DOSAGEM DE ALFA-1-GLICOPROTEINA ACIDA</t>
  </si>
  <si>
    <t>DOSAGEM DE ALFA-2-MACROGLOBULINA</t>
  </si>
  <si>
    <t>DOSAGEM DE AMILASE</t>
  </si>
  <si>
    <t>DOSAGEM DE AMONIA</t>
  </si>
  <si>
    <t>DOSAGEM DE BILIRRUBINA TOTAL E FRACOES</t>
  </si>
  <si>
    <t>DOSAGEM DE CALCIO</t>
  </si>
  <si>
    <t>DOSAGEM DE CALCIO IONIZAVEL</t>
  </si>
  <si>
    <t>DOSAGEM DE CERULOPLASMINA</t>
  </si>
  <si>
    <t>DOSAGEM DE CLORETO</t>
  </si>
  <si>
    <t>DOSAGEM DE COLESTEROL HDL</t>
  </si>
  <si>
    <t>DOSAGEM DE COLESTEROL LDL</t>
  </si>
  <si>
    <t>DOSAGEM DE COLESTEROL TOTAL</t>
  </si>
  <si>
    <t>DOSAGEM DE COLINESTERASE</t>
  </si>
  <si>
    <t>DOSAGEM DE CREATININA</t>
  </si>
  <si>
    <t>DOSAGEM DE CREATINOFOSFOQUINASE (CPK)</t>
  </si>
  <si>
    <t>DOSAGEM DE CREATINOFOSFOQUINASE FRACAO MB</t>
  </si>
  <si>
    <t>DOSAGEM DE DESIDROGENASE ALFA-HIDROXIBUTIRICA</t>
  </si>
  <si>
    <t>DOSAGEM DE DESIDROGENASE GLUTAMICA</t>
  </si>
  <si>
    <t>DOSAGEM DE DESIDROGENASE LATICA</t>
  </si>
  <si>
    <t>DOSAGEM DE FERRITINA</t>
  </si>
  <si>
    <t>DOSAGEM DE FERRO SERICO</t>
  </si>
  <si>
    <t>DOSAGEM DE FOLATO</t>
  </si>
  <si>
    <t>DOSAGEM DE FOSFATASE ACIDA TOTAL</t>
  </si>
  <si>
    <t>DOSAGEM DE FOSFATASE ALCALINA</t>
  </si>
  <si>
    <t>DOSAGEM DE FOSFORO</t>
  </si>
  <si>
    <t>DOSAGEM DE FRACAO PROSTATICA DA FOSFATASE ACIDA</t>
  </si>
  <si>
    <t>DOSAGEM DE GAMA-GLUTAMIL-TRANSFERASE (GAMA GT)</t>
  </si>
  <si>
    <t>DOSAGEM DE GLICOSE</t>
  </si>
  <si>
    <t>DOSAGEM DE GLICOSE-6-FOSFATO DESIDROGENASE</t>
  </si>
  <si>
    <t>DOSAGEM DE HEMOGLOBINA GLICOSILADA</t>
  </si>
  <si>
    <t>DOSAGEM DE HIDROXIPROLINA</t>
  </si>
  <si>
    <t>DOSAGEM DE LACTATO</t>
  </si>
  <si>
    <t>DOSAGEM DE LIPASE</t>
  </si>
  <si>
    <t>DOSAGEM DE MAGNESIO</t>
  </si>
  <si>
    <t>DOSAGEM DE MUCO-PROTEINAS</t>
  </si>
  <si>
    <t>DOSAGEM DE POTASSIO</t>
  </si>
  <si>
    <t>DOSAGEM DE PROTEINAS TOTAIS</t>
  </si>
  <si>
    <t>DOSAGEM DE PROTEINAS TOTAIS E FRACOES</t>
  </si>
  <si>
    <t>DOSAGEM DE SODIO</t>
  </si>
  <si>
    <t>DOSAGEM DE TRANSAMINASE GLUTAMICO-OXALACETICA (TGO)</t>
  </si>
  <si>
    <t>DOSAGEM DE TRANSAMINASE GLUTAMICO-PIRUVICA (TGP)</t>
  </si>
  <si>
    <t>DOSAGEM DE TRANSFERRINA</t>
  </si>
  <si>
    <t>DOSAGEM DE TRIGLICERIDEOS</t>
  </si>
  <si>
    <t>DOSAGEM DE TRIPTOFANO</t>
  </si>
  <si>
    <t>DOSAGEM DE UREIA</t>
  </si>
  <si>
    <t>DOSAGEM DE VITAMINA B12</t>
  </si>
  <si>
    <t>ELETROFORESE DE LIPOPROTEINAS</t>
  </si>
  <si>
    <t>ELETROFORESE DE PROTEINAS</t>
  </si>
  <si>
    <t>GASOMETRIA (PH PCO2 PO2 BICARBONATO AS2 (EXCESSO OU DEFICIT BASE )</t>
  </si>
  <si>
    <t>PROVA DA D-XILOSE</t>
  </si>
  <si>
    <t>TESTE DE TOLERANCIA A INSULINA / HIPOGLICEMIANTES ORAIS</t>
  </si>
  <si>
    <t>ACIDEZ TITULÁVEL NO LEITE HUMANO (DORNIC)</t>
  </si>
  <si>
    <t>CITOQUIMICA HEMATOLOGICA</t>
  </si>
  <si>
    <t>CONTAGEM DE PLAQUETAS</t>
  </si>
  <si>
    <t>CONTAGEM DE RETICULOCITOS</t>
  </si>
  <si>
    <t>DETERMINACAO DE ENZIMAS ERITROCITARIAS (CADA)</t>
  </si>
  <si>
    <t>DETERMINACAO DE TEMPO DE SOBREVIDA DE HEMACIAS</t>
  </si>
  <si>
    <t>DOSAGEM DE FATOR V</t>
  </si>
  <si>
    <t>DOSAGEM DE FATOR VIII</t>
  </si>
  <si>
    <t>DOSAGEM DE FATOR VIII (INIBIDOR)</t>
  </si>
  <si>
    <t>DOSAGEM DE FATOR VON WILLEBRAND (ANTIGENO)</t>
  </si>
  <si>
    <t>DOSAGEM DE FIBRINOGENIO</t>
  </si>
  <si>
    <t>DOSAGEM DE HEMOGLOBINA</t>
  </si>
  <si>
    <t>DOSAGEM DE HEMOGLOBINA - INSTABILIDADE A 37OC</t>
  </si>
  <si>
    <t>DOSAGEM DE HEMOSSIDERINA</t>
  </si>
  <si>
    <t>DOSAGEM DE PLASMINOGENIO</t>
  </si>
  <si>
    <t>ELETROFORESE DE HEMOGLOBINA</t>
  </si>
  <si>
    <t>ERITROGRAMA (ERITROCITOS, HEMOGLOBINA, HEMATOCRITO)</t>
  </si>
  <si>
    <t>HEMATOCRITO</t>
  </si>
  <si>
    <t>HEMOGRAMA COMPLETO</t>
  </si>
  <si>
    <t>LEUCOGRAMA</t>
  </si>
  <si>
    <t>PESQUISA DE CELULAS LE</t>
  </si>
  <si>
    <t>PESQUISA DE CORPUSCULOS DE HEINZ</t>
  </si>
  <si>
    <t>PESQUISA DE FILARIA</t>
  </si>
  <si>
    <t>PESQUISA DE HEMOGLOBINA S</t>
  </si>
  <si>
    <t>PESQUISA DE TRIPANOSSOMA</t>
  </si>
  <si>
    <t>PROVA DE CONSUMO DE PROTROMBINA</t>
  </si>
  <si>
    <t>PROVA DE RETRACAO DO COAGULO</t>
  </si>
  <si>
    <t>PROVA DO LACO</t>
  </si>
  <si>
    <t>RASTREIO P/ DEFICIENCIA DE ENZIMAS ERITROCITARIAS</t>
  </si>
  <si>
    <t>TESTE DE AGREGACAO DE PLAQUETAS</t>
  </si>
  <si>
    <t>TESTE DE HAM (HEMOLISE ACIDA)</t>
  </si>
  <si>
    <t>TESTE DIRETO DE ANTIGLOBULINA HUMANA (TAD)</t>
  </si>
  <si>
    <t>CONTAGEM DE LINFOCITOS B</t>
  </si>
  <si>
    <t>CONTAGEM DE LINFOCITOS T TOTAIS</t>
  </si>
  <si>
    <t>DOSAGEM DE ALFA-FETOPROTEINA</t>
  </si>
  <si>
    <t>DOSAGEM DE ANTIGENO PROSTATICO ESPECIFICO (PSA)</t>
  </si>
  <si>
    <t>DOSAGEM DE BETA-2-MICROGLOBULINA</t>
  </si>
  <si>
    <t>DOSAGEM DE COMPLEMENTO C3</t>
  </si>
  <si>
    <t>DOSAGEM DE COMPLEMENTO C4</t>
  </si>
  <si>
    <t>DOSAGEM DE CRIOAGLUTININA</t>
  </si>
  <si>
    <t>DOSAGEM DE IMUNOGLOBULINA A (IGA)</t>
  </si>
  <si>
    <t>DOSAGEM DE IMUNOGLOBULINA E (IGE)</t>
  </si>
  <si>
    <t>DOSAGEM DE IMUNOGLOBULINA M (IGM)</t>
  </si>
  <si>
    <t>DOSAGEM DE PROTEINA C REATIVA</t>
  </si>
  <si>
    <t>IMUNOFENOTIPAGEM DE HEMOPATIAS MALIGNAS (POR MARCADOR)</t>
  </si>
  <si>
    <t>PESQUISA DE ANTICORPO IGG ANTICARDIOLIPINA</t>
  </si>
  <si>
    <t>PESQUISA DE ANTICORPO IGM ANTICARDIOLIPINA</t>
  </si>
  <si>
    <t>PESQUISA DE ANTICORPOS ANTI-DNA</t>
  </si>
  <si>
    <t>PESQUISA DE ANTICORPOS ANTI-SCHISTOSOMAS</t>
  </si>
  <si>
    <t>PESQUISA DE ANTICORPOS ANTI-SM</t>
  </si>
  <si>
    <t>PESQUISA DE ANTICORPOS ANTI-SS-A (RO)</t>
  </si>
  <si>
    <t>PESQUISA DE ANTICORPOS ANTI-SS-B (LA)</t>
  </si>
  <si>
    <t>PESQUISA DE ANTICORPOS ANTIBRUCELAS</t>
  </si>
  <si>
    <t>PESQUISA DE ANTICORPOS ANTICISTICERCO</t>
  </si>
  <si>
    <t>PESQUISA DE ANTICORPOS ANTICLAMIDIA (POR IMUNOFLUORESCENCIA)</t>
  </si>
  <si>
    <t>PESQUISA DE ANTICORPOS ANTIESPERMATOZOIDES</t>
  </si>
  <si>
    <t>PESQUISA DE ANTICORPOS ANTIESTREPTOLISINA O (ASLO)</t>
  </si>
  <si>
    <t>PESQUISA DE ANTICORPOS ANTIFIGADO</t>
  </si>
  <si>
    <t>PESQUISA DE ANTICORPOS ANTIGLOMERULO</t>
  </si>
  <si>
    <t>PESQUISA DE ANTICORPOS ANTILEPTOSPIRAS</t>
  </si>
  <si>
    <t>PESQUISA DE ANTICORPOS ANTIMICROSSOMAS</t>
  </si>
  <si>
    <t>PESQUISA DE ANTICORPOS ANTIMUSCULO ESTRIADO</t>
  </si>
  <si>
    <t>PESQUISA DE ANTICORPOS ANTIMUSCULO LISO</t>
  </si>
  <si>
    <t>PESQUISA DE ANTICORPOS ANTINUCLEO</t>
  </si>
  <si>
    <t>PESQUISA DE ANTICORPOS ANTITIREOGLOBULINA</t>
  </si>
  <si>
    <t>PESQUISA DE ANTICORPOS CONTRA ANTIGENO DE SUPERFICIE DO VIRUS DA HEPATITE B (ANTI-HBS)</t>
  </si>
  <si>
    <t>PESQUISA DE ANTICORPOS CONTRA ANTIGENO E DO VIRUS DA HEPATITE B (ANTI-HBE)</t>
  </si>
  <si>
    <t>PESQUISA DE ANTICORPOS CONTRA O SPOROTRIX SCHENKII</t>
  </si>
  <si>
    <t>PESQUISA DE ANTICORPOS CONTRA O VIRUS DA HEPATITE D (ANTI-HDV)</t>
  </si>
  <si>
    <t>PESQUISA DE ANTICORPOS E/OU ANTIGENO DO VIRUS SINCICIAL RESPIRATORIO</t>
  </si>
  <si>
    <t>PESQUISA DE ANTICORPOS EIE ANTICLAMIDIA</t>
  </si>
  <si>
    <t>PESQUISA DE ANTICORPOS HETEROFILOS CONTA O VIRUS EPSTEIN-BARR</t>
  </si>
  <si>
    <t>PESQUISA DE ANTICORPOS IGG ANTICITOMEGALOVIRUS</t>
  </si>
  <si>
    <t>PESQUISA DE ANTICORPOS IGG ANTITOXOPLASMA</t>
  </si>
  <si>
    <t>PESQUISA DE ANTICORPOS IGG ANTITRYPANOSOMA CRUZI</t>
  </si>
  <si>
    <t>PESQUISA DE ANTICORPOS IGG E IGM CONTRA ANTIGENO CENTRAL DO VIRUS DA HEPATITE B (ANTI-HBC-TOTAL)</t>
  </si>
  <si>
    <t>PESQUISA DE ANTICORPOS IGG CONTRA ARBOVIRUS</t>
  </si>
  <si>
    <t>PESQUISA DE ANTICORPOS IGG CONTRA O VIRUS DA RUBEOLA</t>
  </si>
  <si>
    <t>PESQUISA DE ANTICORPOS IGG CONTRA O VIRUS EPSTEIN-BARR</t>
  </si>
  <si>
    <t>PESQUISA DE ANTICORPOS IGM ANTICITOMEGALOVIRUS</t>
  </si>
  <si>
    <t>PESQUISA DE ANTICORPOS IGM ANTITOXOPLASMA</t>
  </si>
  <si>
    <t>PESQUISA DE ANTICORPOS IGM ANTITRYPANOSOMA CRUZI</t>
  </si>
  <si>
    <t>PESQUISA DE ANTICORPOS IGM CONTRA ANTIGENO CENTRAL DO VIRUS DA HEPATITE B (ANTI-HBC-IGM)</t>
  </si>
  <si>
    <t>PESQUISA DE ANTICORPOS IGM CONTRA ARBOVIRUS</t>
  </si>
  <si>
    <t>PESQUISA DE ANTICORPOS IGM CONTRA O VIRUS DA RUBEOLA</t>
  </si>
  <si>
    <t>PESQUISA DE ANTICORPOS IGM CONTRA O VIRUS EPSTEIN-BARR</t>
  </si>
  <si>
    <t>PESQUISA DE ANTICORPOS IGM CONTRA O VIRUS HERPES SIMPLES</t>
  </si>
  <si>
    <t>PESQUISA DE ANTIGENO CARCINOEMBRIONARIO (CEA)</t>
  </si>
  <si>
    <t>PESQUISA DE ANTIGENO E DO VIRUS DA HEPATITE B (HBEAG)</t>
  </si>
  <si>
    <t>DETECÇÃO DE CLAMÍDIA E GONOCOCO POR BIOLOGIA MOLECULAR</t>
  </si>
  <si>
    <t>PESQUISA DE FATOR REUMATOIDE (WAALER-ROSE)</t>
  </si>
  <si>
    <t>PESQUISA DE IMUNOGLOBULINA E (IGE) ALERGENO-ESPECIFICA</t>
  </si>
  <si>
    <t>PESQUISA DE TRYPANOSOMA CRUZI (POR IMUNOFLUORESCENCIA)</t>
  </si>
  <si>
    <t>PROVAS IMUNO-ALERGICAS BACTERIANAS</t>
  </si>
  <si>
    <t>TESTE NÃO TREPONEMICO P/ DETECÇÃO DE SIFILIS</t>
  </si>
  <si>
    <t>TESTES ALERGICOS DE CONTATO</t>
  </si>
  <si>
    <t>TESTES CUTANEOS DE LEITURA IMEDIATA</t>
  </si>
  <si>
    <t>TESTE NÃO TREPONEMICO P/ DETECÇÃO DE SIFILIS EM GESTANTES</t>
  </si>
  <si>
    <t>DOSAGEM DE ANTICORPOS ANTITRANSGLUTAMINAISE RECOMBINANTE HUMANO IGA</t>
  </si>
  <si>
    <t>DOSAGEM DA FRAÇÃO C1Q DO COMPLEMENTO</t>
  </si>
  <si>
    <t>EXAME LABORATORIAL PARA DOENÇA DE GAUCHER I</t>
  </si>
  <si>
    <t>EXAME LABORATORIAL PARA DOENÇA DE GAUCHER II</t>
  </si>
  <si>
    <t>DOSAGEM DE ESTERCOBILINOGENIO FECAL</t>
  </si>
  <si>
    <t>EXAME COPROLOGICO FUNCIONAL</t>
  </si>
  <si>
    <t>IDENTIFICACAO DE FRAGMENTOS DE HELMINTOS</t>
  </si>
  <si>
    <t>PESQUISA DE ENTEROBIUS VERMICULARES (OXIURUS OXIURA)</t>
  </si>
  <si>
    <t>PESQUISA DE EOSINOFILOS</t>
  </si>
  <si>
    <t>PESQUISA DE LARVAS NAS FEZES</t>
  </si>
  <si>
    <t>PESQUISA DE LEUCOCITOS NAS FEZES</t>
  </si>
  <si>
    <t>PESQUISA DE OVOS DE SCHISTOSOMAS (EM FRAGMENTO DE MUCOSA)</t>
  </si>
  <si>
    <t>PESQUISA DE OVOS E CISTOS DE PARASITAS</t>
  </si>
  <si>
    <t>PESQUISA DE ROTAVIRUS NAS FEZES</t>
  </si>
  <si>
    <t>PESQUISA DE SANGUE OCULTO NAS FEZES</t>
  </si>
  <si>
    <t>PESQUISA DE SUBSTANCIAS REDUTORAS NAS FEZES</t>
  </si>
  <si>
    <t>PESQUISA DE TROFOZOITAS NAS FEZES</t>
  </si>
  <si>
    <t>ANALISE DE CARACTERES FISICOS, ELEMENTOS E SEDIMENTO DA URINA</t>
  </si>
  <si>
    <t>CLEARANCE DE CREATININA</t>
  </si>
  <si>
    <t>CLEARANCE DE FOSFATO</t>
  </si>
  <si>
    <t>CLEARANCE DE UREIA</t>
  </si>
  <si>
    <t>DETERMINACAO DE OSMOLALIDADE</t>
  </si>
  <si>
    <t>IDENTIFICAÇÃO DE GLICÍDIOS URINÁRIOS POR CROMATOGRAFIA (CAMADA DELGADA)</t>
  </si>
  <si>
    <t>DOSAGEM DE MICROALBUMINA NA URINA</t>
  </si>
  <si>
    <t>DOSAGEM DE PROTEINAS (URINA DE 24 HORAS)</t>
  </si>
  <si>
    <t>DOSAGEM E/OU FRACIONAMENTO DE ACIDOS ORGANICOS</t>
  </si>
  <si>
    <t>EXAME QUALITATIVO DE CALCULOS URINARIOS</t>
  </si>
  <si>
    <t>PESQUISA / DOSAGEM DE AMINOACIDOS (POR CROMATOGRAFIA)</t>
  </si>
  <si>
    <t>PESQUISA DE ALCAPTONA NA URINA</t>
  </si>
  <si>
    <t>PESQUISA DE CADEIAS LEVES KAPPA E LAMBDA</t>
  </si>
  <si>
    <t>PESQUISA DE GALACTOSE NA URINA</t>
  </si>
  <si>
    <t>PESQUISA DE MUCOPOLISSACARIDEOS NA URINA</t>
  </si>
  <si>
    <t>PESQUISA DE PORFOBILINOGENIO NA URINA</t>
  </si>
  <si>
    <t>PESQUISA DE PROTEINAS URINARIAS (POR ELETROFORESE)</t>
  </si>
  <si>
    <t>PROVA DE DILUICAO (URINA)</t>
  </si>
  <si>
    <t>DOSAGEM DE 17-ALFA-HIDROXIPROGESTERONA</t>
  </si>
  <si>
    <t>DOSAGEM DE 17-HIDROXICORTICOSTEROIDES</t>
  </si>
  <si>
    <t>DOSAGEM DE ACIDO 5-HIDROXI-INDOL-ACETICO (SEROTONINA)</t>
  </si>
  <si>
    <t>DOSAGEM DE ADRENOCORTICOTROFICO (ACTH)</t>
  </si>
  <si>
    <t>DOSAGEM DE AMP CICLICO</t>
  </si>
  <si>
    <t>DOSAGEM DE ANDROSTENEDIONA</t>
  </si>
  <si>
    <t>DOSAGEM DE CALCITONINA</t>
  </si>
  <si>
    <t>DOSAGEM DE CORTISOL</t>
  </si>
  <si>
    <t>DOSAGEM DE DEHIDROEPIANDROSTERONA (DHEA)</t>
  </si>
  <si>
    <t>DOSAGEM DE DIHIDROTESTOTERONA (DHT)</t>
  </si>
  <si>
    <t>DOSAGEM DE ESTRADIOL</t>
  </si>
  <si>
    <t>DOSAGEM DE ESTRIOL</t>
  </si>
  <si>
    <t>DOSAGEM DE ESTRONA</t>
  </si>
  <si>
    <t>DOSAGEM DE GONADOTROFINA CORIONICA HUMANA (HCG, BETA HCG)</t>
  </si>
  <si>
    <t>DOSAGEM DE HORMONIO DE CRESCIMENTO (HGH)</t>
  </si>
  <si>
    <t>DOSAGEM DE HORMONIO FOLICULO-ESTIMULANTE (FSH)</t>
  </si>
  <si>
    <t>DOSAGEM DE HORMONIO LUTEINIZANTE (LH)</t>
  </si>
  <si>
    <t>DOSAGEM DE HORMONIO TIREOESTIMULANTE (TSH)</t>
  </si>
  <si>
    <t>DOSAGEM DE INSULINA</t>
  </si>
  <si>
    <t>DOSAGEM DE PARATORMONIO</t>
  </si>
  <si>
    <t>DOSAGEM DE PROGESTERONA</t>
  </si>
  <si>
    <t>DOSAGEM DE PROLACTINA</t>
  </si>
  <si>
    <t>DOSAGEM DE RENINA</t>
  </si>
  <si>
    <t>DOSAGEM DE SOMATOMEDINA C (IGF1)</t>
  </si>
  <si>
    <t>DOSAGEM DE SULFATO DE HIDROEPIANDROSTERONA (DHEAS)</t>
  </si>
  <si>
    <t>DOSAGEM DE TESTOSTERONA</t>
  </si>
  <si>
    <t>DOSAGEM DE TESTOSTERONA LIVRE</t>
  </si>
  <si>
    <t>DOSAGEM DE TIREOGLOBULINA</t>
  </si>
  <si>
    <t>DOSAGEM DE TIROXINA (T4)</t>
  </si>
  <si>
    <t>DOSAGEM DE TIROXINA LIVRE (T4 LIVRE)</t>
  </si>
  <si>
    <t>DOSAGEM DE TRIIODOTIRONINA (T3)</t>
  </si>
  <si>
    <t>TESTE DE ESTIMULO DA PROLACTINA / TSH APOS TRH</t>
  </si>
  <si>
    <t>TESTE DE ESTIMULO DA PROLACTINA APOS CLORPROMAZINA</t>
  </si>
  <si>
    <t>TESTE DE ESTIMULO COM GNRH OU COM AGONISTA GNRH</t>
  </si>
  <si>
    <t>TESTE DE ESTIMULO DO HGH APOS GLUCAGON</t>
  </si>
  <si>
    <t>TESTE DE SUPRESSAO DO CORTISOL APOS DEXAMETASONA</t>
  </si>
  <si>
    <t>TESTE DE SUPRESSAO DO HGH APOS GLICOSE</t>
  </si>
  <si>
    <t>TESTE P/ INVESTIGACAO DO DIABETES INSIPIDUS</t>
  </si>
  <si>
    <t>DOSAGEM DE ACIDO DELTA-AMINOLEVULINICO</t>
  </si>
  <si>
    <t>DOSAGEM DE ACIDO HIPURICO</t>
  </si>
  <si>
    <t>DOSAGEM DE ACIDO MANDELICO</t>
  </si>
  <si>
    <t>DOSAGEM DE ACIDO METIL-HIPURICO</t>
  </si>
  <si>
    <t>DOSAGEM DE ACIDO VALPROICO</t>
  </si>
  <si>
    <t>DOSAGEM DE ALCOOL ETILICO</t>
  </si>
  <si>
    <t>DOSAGEM DE ALUMINIO</t>
  </si>
  <si>
    <t>DOSAGEM DE AMINOGLICOSIDEOS</t>
  </si>
  <si>
    <t>DOSAGEM DE ANTIDEPRESSIVOS TRICICLICOS</t>
  </si>
  <si>
    <t>DOSAGEM DE BARBITURATOS</t>
  </si>
  <si>
    <t>DOSAGEM DE BENZODIAZEPINICOS</t>
  </si>
  <si>
    <t>DOSAGEM DE CARBAMAZEPINA</t>
  </si>
  <si>
    <t>DOSAGEM DE DIGITALICOS (DIGOXINA, DIGITOXINA)</t>
  </si>
  <si>
    <t>DOSAGEM DE LITIO</t>
  </si>
  <si>
    <t>DOSAGEM DE METABOLITOS DA COCAINA</t>
  </si>
  <si>
    <t>DOSAGEM DE ZINCO</t>
  </si>
  <si>
    <t>ANTIBIOGRAMA</t>
  </si>
  <si>
    <t>ANTIBIOGRAMA C/ CONCENTRACAO INIBITORIA MINIMA</t>
  </si>
  <si>
    <t>BACILOSCOPIA DIRETA P/ BAAR TUBERCULOSE (DIAGNÓSTICA)</t>
  </si>
  <si>
    <t>BACILOSCOPIA DIRETA P/ BAAR (HANSENIASE)</t>
  </si>
  <si>
    <t>BACILOSCOPIA DIRETA P/ BAAR TUBERCULOS (CONTROLE)</t>
  </si>
  <si>
    <t>BACTERIOSCOPIA (GRAM)</t>
  </si>
  <si>
    <t>CULTURA DE BACTERIAS P/ IDENTIFICACAO</t>
  </si>
  <si>
    <t>CULTURA DO LEITE HUMANO (POS-PASTEURIZAÇÃO)</t>
  </si>
  <si>
    <t>CULTURA P/ HERPESVIRUS</t>
  </si>
  <si>
    <t>CULTURA PARA BACTERIAS ANAEROBICAS</t>
  </si>
  <si>
    <t>EXAME MICROBIOLOGICO A FRESCO (DIRETO)</t>
  </si>
  <si>
    <t>HEMOCULTURA</t>
  </si>
  <si>
    <t>IDENTIFICACAO AUTOMATIZADA DE MICROORGANISMOS</t>
  </si>
  <si>
    <t>PEQUISA DE PNEUMOCYSTI CARINI</t>
  </si>
  <si>
    <t>PESQUISA DE BACILO DIFTERICO</t>
  </si>
  <si>
    <t>PESQUISA DE ESTREPTOCOCOS BETA-HEMOLITICOS DO GRUPO A</t>
  </si>
  <si>
    <t>PROVA CONFIRMATÓRIA DA PRESENÇA DE MICRO-ORGANISMOS COLIFORMES</t>
  </si>
  <si>
    <t>ACIDO URICO LIQUIDO NO SINOVIAL E DERRAMES</t>
  </si>
  <si>
    <t>CITOLOGIA P/ CLAMIDIA</t>
  </si>
  <si>
    <t>CITOLOGIA P/ HERPESVIRUS</t>
  </si>
  <si>
    <t>CONTAGEM ESPECIFICA DE CELULAS NO LIQUOR</t>
  </si>
  <si>
    <t>CONTAGEM GLOBAL DE CELULAS NO LIQUOR</t>
  </si>
  <si>
    <t>DETERMINACAO DE FOSFOLIPIDIOS RELACAO LECITINA - ESFINGOMIELINA NO LIQUIDO AMNIOTICO</t>
  </si>
  <si>
    <t>DOSAGEM DE CREATININA NO LIQUIDO AMNIOTICO</t>
  </si>
  <si>
    <t>DOSAGEM DE GLICOSE NO LIQUIDO SINOVIAL E DERRAMES</t>
  </si>
  <si>
    <t>DOSAGEM DE PROTEINAS NO LIQUIDO SINOVIAL E DERRAMES</t>
  </si>
  <si>
    <t>ELETROFORESE DE PROTEINAS C/ CONCENTRACAO NO LIQUOR</t>
  </si>
  <si>
    <t>ESPECTROFOTOMETRIA NO LIQUIDO AMNIOTICO</t>
  </si>
  <si>
    <t>EXAME DE CARACTERES FISICOS CONTAGEM GLOBAL E ESPECIFICA DE CELULAS</t>
  </si>
  <si>
    <t>MIELOGRAMA</t>
  </si>
  <si>
    <t>PESQUISA DE ANTICORPOS ANTIESPERMATOZOIDES ( ELISA )</t>
  </si>
  <si>
    <t>DOSAGEM DE FOSFATASE ÁCIDA NO ESPERMA</t>
  </si>
  <si>
    <t>PESQUISA DE CARACTERES FISICOS NO LIQUOR</t>
  </si>
  <si>
    <t>PESQUISA DE CELULAS ORANGIOFILAS</t>
  </si>
  <si>
    <t>PESQUISA DE CRISTAIS C/ LUZ POLARIZADA</t>
  </si>
  <si>
    <t>PESQUISA DE ESPERMATOZOIDES (APOS VASECTOMIA)</t>
  </si>
  <si>
    <t>PESQUISA DE RAGOCITOS NO LIQUIDO SINOVIAL E DERRAMES</t>
  </si>
  <si>
    <t>PROVA DE PROGRESSAO ESPERMATICA (CADA)</t>
  </si>
  <si>
    <t>PROVA DO LATEX P/ HAEMOPHILLUS INFLUENZAE, STREPTOCOCCUS PNEUMONIAE, NEISSERIA MENINGITIDIS (SOROTIPOS A, B, C)</t>
  </si>
  <si>
    <t>PROVA DO LATEX P/ PESQUISA DO FATOR REUMATOIDE</t>
  </si>
  <si>
    <t>REACAO DE PANDY</t>
  </si>
  <si>
    <t>REACAO DE RIVALTA NO LIQUIDO SINOVIAL E DERRAMES</t>
  </si>
  <si>
    <t>TESTE DE GASTROACIDOGRAMA - SECRECAO BASAL POR 60 EM 4 AMOSTRAS</t>
  </si>
  <si>
    <t>TESTE DE HOLLANDER NO SUCO GASTRICO</t>
  </si>
  <si>
    <t>DETERMINACAO DE CARIOTIPO EM CULTURA DE LONGA DURACAO (C/ TECNICA DE BANDAS)</t>
  </si>
  <si>
    <t>DETERMINACAO DE CARIOTIPO EM MEDULA OSSEA E VILOSIDADES CORIONICAS (C/ TECNICA DE BANDAS)</t>
  </si>
  <si>
    <t>DETERMINACAO DE CARIOTIPO EM SANGUE PERIFERICO (C/ TECNICA DE BANDAS)</t>
  </si>
  <si>
    <t>DETECCAO DE VARIANTES DA HEMOGLOBINA (DIAGNOSTICO TARDIO)</t>
  </si>
  <si>
    <t>DETECCAO MOLECULAR DE MUTACAO EM HEMOGLOBINOPATIAS (CONFIRMATORIO)</t>
  </si>
  <si>
    <t>DETECCAO MOLECULAR EM FIBROSE CISTICA (CONFIRMATORIO)</t>
  </si>
  <si>
    <t>DOSAGEM DE FENILALANINA (CONTROLE / DIAGNOSTICO TARDIO)</t>
  </si>
  <si>
    <t>DOSAGEM DE FENILALANINA TSH OU T4 E DETECCAO DA VARIANTE DE HEMOGLOBINA (COMPONENTE DO TESTE DO PEZINHO)</t>
  </si>
  <si>
    <t>DOSAGEM DE TSH E T4 LIVRE (CONTROLE / DIAGNOSTICO TARDIO)</t>
  </si>
  <si>
    <t>DOSAGEM QUANTITATIVA DA ATIVIDADE DA BIOTINIDASE EM AMOSTRAS DE SORO</t>
  </si>
  <si>
    <t>DETERMINACAO DE ANTICORPOS ANTIPLAQUETARIOS</t>
  </si>
  <si>
    <t>DETERMINACAO DIRETA E REVERSA DE GRUPO ABO</t>
  </si>
  <si>
    <t>FENOTIPAGEM DE SISTEMA RH - HR</t>
  </si>
  <si>
    <t>IDENTIFICACAO DE ANTICORPOS SERICOS IRREGULARES C/ PAINEL DE HEMACIAS</t>
  </si>
  <si>
    <t>PESQUISA DE ANTICORPOS IRREGULARES PELO METODO DA ELUICAO</t>
  </si>
  <si>
    <t>PESQUISA DE ANTICORPOS SERICOS IRREGULARES 37OC</t>
  </si>
  <si>
    <t>PESQUISA DE ANTICORPOS SERICOS IRREGULARES A FRIO</t>
  </si>
  <si>
    <t>PESQUISA DE FATOR RH (INCLUI D FRACO)</t>
  </si>
  <si>
    <t>TESTE INDIRETO DE ANTIGLOBULINA HUMANA (TIA)</t>
  </si>
  <si>
    <t>TITULACAO DE ANTICORPOS ANTI A E/OU ANTI B</t>
  </si>
  <si>
    <t>RADIOGRAFIA BILATERAL DE ORBITAS (PA + OBLIQUAS + HIRTZ)</t>
  </si>
  <si>
    <t>RADIOGRAFIA DE ARCADA ZIGOMATICO-MALAR (AP+ OBLIQUAS)</t>
  </si>
  <si>
    <t>RADIOGRAFIA DE ARTICULACAO TEMPORO-MANDIBULAR BILATERAL</t>
  </si>
  <si>
    <t>RADIOGRAFIA DE CAVUM (LATERAL + HIRTZ)</t>
  </si>
  <si>
    <t>RADIOGRAFIA DE CRANIO (PA + LATERAL + OBLIGUA / BRETTON + HIRTZ)</t>
  </si>
  <si>
    <t>RADIOGRAFIA DE CRANIO (PA + LATERAL)</t>
  </si>
  <si>
    <t>RADIOGRAFIA DE MASTOIDE / ROCHEDOS (BILATERAL)</t>
  </si>
  <si>
    <t>RADIOGRAFIA DE MAXILAR (PA + OBLIQUA)</t>
  </si>
  <si>
    <t>RADIOGRAFIA DE OSSOS DA FACE (MN + LATERAL + HIRTZ)</t>
  </si>
  <si>
    <t>RADIOGRAFIA DE REGIAO ORBITARIA (LOCALIZACAO DE CORPO ESTRANHO)</t>
  </si>
  <si>
    <t>RADIOGRAFIA DE SEIOS DA FACE (FN + MN + LATERAL + HIRTZ)</t>
  </si>
  <si>
    <t>RADIOGRAFIA DE SELA TURSICA (PA + LATERAL + BRETTON)</t>
  </si>
  <si>
    <t xml:space="preserve">RADIOGRAFIA PANORAMICA </t>
  </si>
  <si>
    <t>SIALOGRAFIA (POR GLANDULA)</t>
  </si>
  <si>
    <t>TELERADIOGRAFIA COM TRACADOS E SEM TRACADOS</t>
  </si>
  <si>
    <t>PLANIGRAFIA DE COLUNA VERTEBRAL</t>
  </si>
  <si>
    <t>RADIOGRAFIA DE COLUNA CERVICAL (AP + LATERAL + TO + OBLIQUAS)</t>
  </si>
  <si>
    <t>RADIOGRAFIA DE COLUNA CERVICAL (AP + LATERAL + TO / FLEXAO)</t>
  </si>
  <si>
    <t>RADIOGRAFIA DE COLUNA CERVICAL FUNCIONAL / DINAMICA</t>
  </si>
  <si>
    <t>RADIOGRAFIA DE COLUNA LOMBO-SACRA</t>
  </si>
  <si>
    <t>RADIOGRAFIA DE COLUNA LOMBO-SACRA (C/ OBLIQUAS)</t>
  </si>
  <si>
    <t>RADIOGRAFIA DE COLUNA LOMBO-SACRA FUNCIONAL / DINAMICA</t>
  </si>
  <si>
    <t>RADIOGRAFIA DE COLUNA TORACICA (AP + LATERAL)</t>
  </si>
  <si>
    <t>RADIOGRAFIA DE COLUNA TORACO-LOMBAR</t>
  </si>
  <si>
    <t>RADIOGRAFIA DE COLUNA TORACO-LOMBAR DINAMICA</t>
  </si>
  <si>
    <t>RADIOGRAFIA DE REGIAO SACRO-COCCIGEA</t>
  </si>
  <si>
    <t>RADIOGRAFIA PANORAMICA DE COLUNA TOTAL- TELESPONDILOGRAFIA ( P/ ESCOLIOSE)</t>
  </si>
  <si>
    <t>DUCTOGRAFIA (POR MAMA)</t>
  </si>
  <si>
    <t>MAMOGRAFIA</t>
  </si>
  <si>
    <t>MARCACAO PRE-CIRURGICA DE LESAO NAO PALPAVEL DE MAMA ASSOCIADA A MAMOGRAFIA</t>
  </si>
  <si>
    <t>RADIOGRAFIA DE CORACAO E VASOS DA BASE (PA + LATERAL + OBLIQUA)</t>
  </si>
  <si>
    <t>RADIOGRAFIA DE CORACAO E VASOS DA BASE (PA + LATERAL)</t>
  </si>
  <si>
    <t>RADIOGRAFIA DE COSTELAS (POR HEMITORAX)</t>
  </si>
  <si>
    <t>RADIOGRAFIA DE ESOFAGO</t>
  </si>
  <si>
    <t>RADIOGRAFIA DE ESTERNO</t>
  </si>
  <si>
    <t>RADIOGRAFIA DE MEDIASTINO (PA E PERFIL)</t>
  </si>
  <si>
    <t>RADIOGRAFIA DE PNEUMOMEDIASTINO</t>
  </si>
  <si>
    <t>RADIOGRAFIA DE TORAX (APICO-LORDORTICA)</t>
  </si>
  <si>
    <t>RADIOGRAFIA DE TORAX (PA + LATERAL + OBLIQUA)</t>
  </si>
  <si>
    <t>RADIOGRAFIA DE TORAX (PA E PERFIL)</t>
  </si>
  <si>
    <t>RADIOGRAFIA DE TORAX (PA PADRAO OIT)</t>
  </si>
  <si>
    <t>RADIOGRAFIA DE TORAX (PA)</t>
  </si>
  <si>
    <t>MAMOGRAFIA BILATERAL PARA RASTREAMENTO</t>
  </si>
  <si>
    <t>RADIOGRAFIA DE ANTEBRACO</t>
  </si>
  <si>
    <t>RADIOGRAFIA DE ARTICULACAO ACROMIO-CLAVICULAR</t>
  </si>
  <si>
    <t>RADIOGRAFIA DE ARTICULACAO ESCAPULO-UMERAL</t>
  </si>
  <si>
    <t>RADIOGRAFIA DE ARTICULACAO ESTERNO-CLAVICULAR</t>
  </si>
  <si>
    <t>RADIOGRAFIA DE BRACO</t>
  </si>
  <si>
    <t>RADIOGRAFIA DE CLAVICULA</t>
  </si>
  <si>
    <t>RADIOGRAFIA DE COTOVELO</t>
  </si>
  <si>
    <t>RADIOGRAFIA DE DEDOS DA MAO</t>
  </si>
  <si>
    <t>RADIOGRAFIA DE MAO</t>
  </si>
  <si>
    <t>RADIOGRAFIA DE MAO E PUNHO (P/ DETERMINACAO DE IDADE OSSEA)</t>
  </si>
  <si>
    <t>RADIOGRAFIA DE ESCAPULA/OMBRO (TRES POSICOES)</t>
  </si>
  <si>
    <t>RADIOGRAFIA DE PUNHO (AP + LATERAL + OBLIQUA)</t>
  </si>
  <si>
    <t>CLISTER OPACO C/ DUPLO CONTRASTE</t>
  </si>
  <si>
    <t>COLANGIOGRAFIA PER-OPERATORIA</t>
  </si>
  <si>
    <t>COLANGIOGRAFIA POS-OPERATORIA</t>
  </si>
  <si>
    <t>DUODENOGRAFIA HIPOTONICA</t>
  </si>
  <si>
    <t>FISTULOGRAFIA</t>
  </si>
  <si>
    <t>HISTEROSSALPINGOGRAFIA</t>
  </si>
  <si>
    <t>PIELOGRAFIA ASCENDENTE</t>
  </si>
  <si>
    <t>PLANIGRAFIA DE RIM S/ CONTRASTE</t>
  </si>
  <si>
    <t>RADIOGRAFIA DE ABDOMEN (AP + LATERAL / LOCALIZADA)</t>
  </si>
  <si>
    <t>RADIOGRAFIA DE ABDOMEN AGUDO (MINIMO DE 3 INCIDENCIAS)</t>
  </si>
  <si>
    <t>RADIOGRAFIA DE ABDOMEN SIMPLES (AP)</t>
  </si>
  <si>
    <t>RADIOGRAFIA DE ESTOMAGO E DUODENO</t>
  </si>
  <si>
    <t>RADIOGRAFIA DE INTESTINO DELGADO (TRANSITO)</t>
  </si>
  <si>
    <t>RADIOGRAFIA P/ ESTUDO DO DELGADO C/ DUPLO CONTRASTE (ENTEROCLISE)</t>
  </si>
  <si>
    <t>URETROCISTOGRAFIA</t>
  </si>
  <si>
    <t>UROGRAFIA VENOSA</t>
  </si>
  <si>
    <t>PLANIGRAFIA DE OSSO - SUBSIDIARIA A OUTROS EXAMES (POR PLANO)</t>
  </si>
  <si>
    <t>RADIOGRAFIA DE ARTICULACAO COXO-FEMORAL</t>
  </si>
  <si>
    <t>RADIOGRAFIA DE ARTICULACAO SACRO-ILIACA</t>
  </si>
  <si>
    <t>RADIOGRAFIA DE ARTICULACAO TIBIO-TARSICA</t>
  </si>
  <si>
    <t>RADIOGRAFIA DE BACIA</t>
  </si>
  <si>
    <t>RADIOGRAFIA DE CALCANEO</t>
  </si>
  <si>
    <t>RADIOGRAFIA DE COXA</t>
  </si>
  <si>
    <t>RADIOGRAFIA DE JOELHO (AP + LATERAL)</t>
  </si>
  <si>
    <t>RADIOGRAFIA DE JOELHO OU PATELA (AP + LATERAL + AXIAL)</t>
  </si>
  <si>
    <t>RADIOGRAFIA DE JOELHO OU PATELA (AP + LATERAL + OBLIQUA + 3 AXIAIS)</t>
  </si>
  <si>
    <t>RADIOGRAFIA DE PE / DEDOS DO PE</t>
  </si>
  <si>
    <t>RADIOGRAFIA DE PERNA</t>
  </si>
  <si>
    <t>RADIOGRAFIA PANORAMICA DE MEMBROS INFERIORES</t>
  </si>
  <si>
    <t>LAPAROSCOPIA</t>
  </si>
  <si>
    <t>INVESTIGACAO ULTRASSONICA (PLETISMOGRAFIA)</t>
  </si>
  <si>
    <t>PLETISMOGRAFIA (POR LATERALIDADE / TERRITORIO)</t>
  </si>
  <si>
    <t>ELETROCARDIOGRAMA</t>
  </si>
  <si>
    <t>MONITORAMENTO PELO SISTEMA HOLTER 24 HS (3 CANAIS)</t>
  </si>
  <si>
    <t>TESTE DE ESFORCO / TESTE ERGOMETRICO</t>
  </si>
  <si>
    <t>AVALIACAO CINEMATICA E DE PARAMETROS LINEARES</t>
  </si>
  <si>
    <t>AVALIACAO CINÉTICA, CINEMÁTICA E DE PARÂMETROS LINEARES</t>
  </si>
  <si>
    <t>AVALIAÇÃO DE FUNÇÃO E MECÂNICA RESPIRATÓRIA</t>
  </si>
  <si>
    <t>AVALIAÇÃO DE FUNÇÃO E MECÂNICA RESPIRATÓRIA COM TRANSDUTORES MICROPROCESSADOS</t>
  </si>
  <si>
    <t>AVALIAÇÃO DE MOVIMENTO (POR IMAGEM)</t>
  </si>
  <si>
    <t>COLPOSCOPIA</t>
  </si>
  <si>
    <t>EXAME MICROBIOLOGICO A FRESCO DO CONTEUDO CERVIC0-VAGINAL</t>
  </si>
  <si>
    <t>HISTEROSCOPIA (DIAGNOSTICA)</t>
  </si>
  <si>
    <t>PERSUFLACAO TUBARIA (DIAGNOSTICA)</t>
  </si>
  <si>
    <t>ELETROENCEFALOGRAFIA EM VIGILIA C/ OU S/ FOTO-ESTIMULO</t>
  </si>
  <si>
    <t>ELETROENCEFALOGRAMA EM SONO INDUZIDO C/ OU S/ MEDICAMENTO (EEG)</t>
  </si>
  <si>
    <t>ELETROENCEFALOGRAMA EM VIGILIA E SONO ESPONTANEO C/ OU S/ FOTOESTIMULO (EEG)</t>
  </si>
  <si>
    <t>ELETROENCEFALOGRAMA QUANTITATIVO C/ MAPEAMENTO (EEG)</t>
  </si>
  <si>
    <t>ELETROMIOGRAMA (EMG)</t>
  </si>
  <si>
    <t>ELETROMIOGRAMA C/ ESTUDO DE FIBRA UNICA</t>
  </si>
  <si>
    <t>ELETRONEUROMIOGRAMA (ENMG)</t>
  </si>
  <si>
    <t>POTENCIAL EVOCADO VISUAL / OCCIPTO</t>
  </si>
  <si>
    <t>VIDEO-ELETROENCEFALOGRAMA C/ REGISTRO PROLONGADO</t>
  </si>
  <si>
    <t>BIOMETRIA ULTRASSÔNICA (MONOCULAR)</t>
  </si>
  <si>
    <t>BIOMICROSCOPIA DE FUNDO DE OLHO</t>
  </si>
  <si>
    <t>CAMPIMETRIA COMPUTADORIZADA OU MANUAL COM GRÁFICO</t>
  </si>
  <si>
    <t>CURVA DIARIA DE PRESSAO OCULAR CDPO (MINIMO 3 MEDIDAS)</t>
  </si>
  <si>
    <t>FUNDOSCOPIA</t>
  </si>
  <si>
    <t>GONIOSCOPIA</t>
  </si>
  <si>
    <t>MAPEAMENTO DE RETINA</t>
  </si>
  <si>
    <t>MEDIDA DE OFUSCAMENTO E CONTRASTE</t>
  </si>
  <si>
    <t>MICROSCOPIA ESPECULAR DE CORNEA</t>
  </si>
  <si>
    <t>POTENCIAL DE ACUIDADE VISUAL</t>
  </si>
  <si>
    <t>TESTE DE PROVOCACAO DE GLAUCOMA</t>
  </si>
  <si>
    <t>TESTE P/ ADAPTACAO DE LENTE DE CONTATO</t>
  </si>
  <si>
    <t>TONOMETRIA</t>
  </si>
  <si>
    <t>TOPOGRAFIA COMPUTADORIZADA DE CÓRNEA</t>
  </si>
  <si>
    <t>ANALISE ACUSTICA DA VOZ POR MEIO DE LABORATORIO DE VOZ</t>
  </si>
  <si>
    <t>AUDIOMETRIA DE REFORCO VISUAL (VIA AEREA / OSSEA)</t>
  </si>
  <si>
    <t>AUDIOMETRIA EM CAMPO LIVRE</t>
  </si>
  <si>
    <t>AUDIOMETRIA TONAL LIMIAR (VIA AEREA / OSSEA)</t>
  </si>
  <si>
    <t>AVALIACAO AUDITIVA COMPORTAMENTAL</t>
  </si>
  <si>
    <t>AVALIACAO DE LINGUAGEM ESCRITA / LEITURA</t>
  </si>
  <si>
    <t>AVALIACAO DE LINGUAGEM ORAL</t>
  </si>
  <si>
    <t>AVALIACAO MIOFUNCIONAL DE SISTEMA ESTOMATOGNATICO</t>
  </si>
  <si>
    <t>AVALIACAO P/ DIAGNOSTICO DE DEFICIENCIA AUDITIVA</t>
  </si>
  <si>
    <t>AVALIACAO VOCAL</t>
  </si>
  <si>
    <t>ESTUDO DE EMISSOES OTOACUSTICAS EVOCADAS TRANSITORIAS E PRODUTOS DE DISTORCAO (EOA)</t>
  </si>
  <si>
    <t>ESTUDO TOPODIAGNOSTICO DA PARALISIA FACIAL</t>
  </si>
  <si>
    <t>EXAME DE ORGANIZACAO PERCEPTIVA</t>
  </si>
  <si>
    <t>LOGOAUDIOMETRIA (LDV-IRF-LRF)</t>
  </si>
  <si>
    <t>PESQUISA DE FISTULA PERILINFATICA</t>
  </si>
  <si>
    <t>PESQUISA DE GANHO DE INSERCAO</t>
  </si>
  <si>
    <t>PESQUISA DE PARES CRANIANOS</t>
  </si>
  <si>
    <t>POTENCIAL EVOCADO AUDITIVO DE CURTA MEDIA E LONGA LATENCIA</t>
  </si>
  <si>
    <t>PROVA DE FUNCAO TUBARIA</t>
  </si>
  <si>
    <t>REAVALIACAO DIAGNOSTICA DE DEFICIENCIA AUDITIVA EM PACIENTE MAIOR DE 3 ANOS</t>
  </si>
  <si>
    <t>SELECAO E VERIFICACAO DE BENEFICIO DO AASI</t>
  </si>
  <si>
    <t>TESTES ACUMETRICOS (DIAPASAO)</t>
  </si>
  <si>
    <t>TESTES AUDITIVOS SUPRALIMINARES</t>
  </si>
  <si>
    <t>TESTES VESTIBULARES / OTONEUROLOGICOS</t>
  </si>
  <si>
    <t>ESPIROGRAFIA C/ DETERMINACAO DO VOLUME RESIDUAL</t>
  </si>
  <si>
    <t>GASOMETRIA (APOS EXERCICIO CICLO-ERGOMETRICO)</t>
  </si>
  <si>
    <t>GASOMETRIA (APOS OXIGENIO A 100 DURANTE A DIFUSAO ALVEOLO-CAPILAR)</t>
  </si>
  <si>
    <t>ESPIROMETRIA OU PROVA DE FUNCAO PULMONAR COMPLETA COM BRONCODILATADOR</t>
  </si>
  <si>
    <t>PROVA FARMACODINAMICA</t>
  </si>
  <si>
    <t>AVALIACAO URODINAMICA COMPLETA</t>
  </si>
  <si>
    <t>CISTOMETRIA C/ CISTOMETRO</t>
  </si>
  <si>
    <t>DETERMINACAO DE PRESSAO INTRA-ABDOMINAL</t>
  </si>
  <si>
    <t>PERFIL DE PRESSAO URETRAL</t>
  </si>
  <si>
    <t>SOROLOGIA DE POSSIVEL DOADOR DE CORNEA E ESCLERA</t>
  </si>
  <si>
    <t>SOROLOGIA DE POSSIVEL DOADOR DE ORGAO OU TECIDO EXCETO CORNEA</t>
  </si>
  <si>
    <t>BIOPSIA E EXAME ANATOMO-CITOPATOLOGICO EM PACIENTE TRANSPLANTADO</t>
  </si>
  <si>
    <t>CONTAGEM DE CD4/CD3 EM PACIENTE TRANSPLANTADO</t>
  </si>
  <si>
    <t>DOSAGEM DE CICLOSPORINA (EM PACIENTE TRANSPLANTADO)</t>
  </si>
  <si>
    <t>DOSAGEM DE SIROLIMO (EM PACIENTE TRANSPLANTADO)</t>
  </si>
  <si>
    <t>DOSAGEM DE TACROLIMO (EM PACIENTE TRANSPLANTADO)</t>
  </si>
  <si>
    <t>EXAMES DE RADIOLOGIA EM PACIENTE TRANSPLANTADO</t>
  </si>
  <si>
    <t>EXAMES MICROBIOLOGICOS EM PACIENTE TRANSPLANTADO</t>
  </si>
  <si>
    <t>ULTRASSONOGRAFIA DE ORGAO TRANSPLANTADO</t>
  </si>
  <si>
    <t>0501080104</t>
  </si>
  <si>
    <t>DOSAGEM DE EVEROLIMO (EM PACIENTE TRANSPLANTADO)</t>
  </si>
  <si>
    <t>RETIRADA DE GLOBO OCULAR UNI / BILATERAL (P/ TRANSPLANTE)</t>
  </si>
  <si>
    <t>TRANSPLANTE DE ESCLERA</t>
  </si>
  <si>
    <t>ACOMPANHAMENTO DE PACIENTE POS-TRANSPLANTE DE CORNEA</t>
  </si>
  <si>
    <t>DIALISE PERITONEAL INTERMITENTE DPI (1 SESSAO POR SEMANA -EXCEPCIONALIDADE)</t>
  </si>
  <si>
    <t>DIALISE PERITONEAL INTERMITENTE DPI (MAXIMO 2 SESSOES POR SEMANA)</t>
  </si>
  <si>
    <t>HEMODIÁLISE (MÁXIMO 1 SESSÃO POR SEMANA - EXCEPCIONALIDADE)</t>
  </si>
  <si>
    <t>HEMODIÁLISE (MÁXIMO 3 SESSÕES POR SEMANA)</t>
  </si>
  <si>
    <t>HEMODIÁLISE EM PACIENTE COM SOROLOGIA POSITIVA PARA HIV E/OU HEPATITE B E/OU HEPATITE C (MÁXIMO 3 SESSÕES POR SEMANA)</t>
  </si>
  <si>
    <t>HEMODIÁLISE EM PACIENTE COM SOROLOGIA POSITIVA PARA HIV E/OU HEPATITE B E/OU HEPATITE C (EXCEPCIONALIDADE - MÁXIMO 1 SESSÃO / SEMANA)</t>
  </si>
  <si>
    <t>MANUTENCAO E ACOMPANHAMENTO DOMICILIAR DE PACIENTE SUBMETIDO A DPA /DPAC</t>
  </si>
  <si>
    <t>TREINAMENTO DE PACIENTE SUBMETIDO A DIALISE PERITONEAL - DPAC-DPA (9 DIAS)</t>
  </si>
  <si>
    <t>HEMODIÁLISE PEDIÁTRICA (MÁXIMO 04 SESSÕES POR SEMANA)</t>
  </si>
  <si>
    <t>CONFECCAO DE FISTULA ARTERIO-VENOSA C/ ENXERTIA DE POLITETRAFLUORETILENO (PTFE)</t>
  </si>
  <si>
    <t>CONFECCAO DE FISTULA ARTERIO-VENOSA C/ ENXERTO AUTOLOGO</t>
  </si>
  <si>
    <t>CONFECCAO DE FISTULA ARTERIO-VENOSA P/ HEMODIALISE</t>
  </si>
  <si>
    <t>IMPLANTE DE CATETER DE LONGA PERMANÊNCIA P/ HEMODIALISE</t>
  </si>
  <si>
    <t>IMPLANTE DE CATETER DUPLO LUMEN P/HEMODIALISE</t>
  </si>
  <si>
    <t>IMPLANTE DE CATETER TIPO TENCKHOFF OU SIMILAR P/ DPA/DPAC</t>
  </si>
  <si>
    <t>IMPLANTE DE CATETER TIPO TENCKOFF OU SIMILAR P/DPI</t>
  </si>
  <si>
    <t>INTERVENCAO EM FISTULA ARTERIO-VENOSA</t>
  </si>
  <si>
    <t>LIGADURA DE FISTULA ARTERIO-VENOSA</t>
  </si>
  <si>
    <t>RETIRADA DE CATETER TIPO TENCKHOFF / SIMILAR DE LONGA PERMANÊNCIA</t>
  </si>
  <si>
    <t>0303170190</t>
  </si>
  <si>
    <t>TRATAMENTO EM PSIQUIATRIA DE CURTA PERMANENCIA POR DIA (PERMANENCIA ATÉ 90 DIAS)</t>
  </si>
  <si>
    <t>0303170204</t>
  </si>
  <si>
    <t>TRATAMENTO EM PSIQUIATRIA POR DIA (COM DURAÇÃO SUPERIOR A 90 DIAS DE INTERNAÇÃO OU REINTERNAÇÃO ANTES DE 30 DIAS)</t>
  </si>
  <si>
    <t>MASTECTOMIA RADICAL C/ LINFADENECTOMIA</t>
  </si>
  <si>
    <t>MASTECTOMIA SIMPLES</t>
  </si>
  <si>
    <t>PLASTICA MAMARIA FEMININA NAO ESTETICA</t>
  </si>
  <si>
    <t>PLASTICA MAMARIA RECONSTRUTIVA - POS MASTECTOMIA C/ IMPLANTE DE PROTESE</t>
  </si>
  <si>
    <t>SETORECTOMIA / QUADRANTECTOMIA</t>
  </si>
  <si>
    <t>SETORECTOMIA / QUADRANTECTOMIA C/ ESVAZIAMENTO GANGLIONAR</t>
  </si>
  <si>
    <t>RETIRADA DE PRÓTESE MAMÁRIA UNILATERAL EM CASOS DE COMPLICAÇÃO DA PRÓTESE MAMÁRIA IMPLANTADA</t>
  </si>
  <si>
    <t>RETIRADA DE PRÓTESE MAMÁRIA BILATERAL EM CASOS DE COMPLICAÇÃO DA PRÓTESE MAMÁRIA IMPLANTADA</t>
  </si>
  <si>
    <t>RETIRADA DE PRÓTESE MAMÁRIA UNILATERAL EM CASOS DE COMPLICAÇÃO DE IMPLANTAÇÃO DA PRÓTESE, COM IMPLANTAÇÃO DE NOVA PRÓTESE, NO MESMO ATO CIRÚRGICO</t>
  </si>
  <si>
    <t>RETIRADA DE PRÓTESE MAMÁRIA BILATERAL EM CASOS DE COMPLICAÇÃO DE IMPLANTAÇÃO DA PRÓTESE, COM IMPLANTAÇÃO DE NOVA PRÓTESE NO MESMO ATO CIRÚRGICO</t>
  </si>
  <si>
    <t>TRATAMENTO CIRURGICO DE ELEFANTIASE AO NIVEL DO PE</t>
  </si>
  <si>
    <t>VIDEOTORACOSCOPIA</t>
  </si>
  <si>
    <t>01 AÇÕES DE PROMOÇÃO E PREVENÇÃO EM SAÚDE</t>
  </si>
  <si>
    <t>0101 AÇÕES COLETIVAS/INDIVIDUAIS EM SAÚDE</t>
  </si>
  <si>
    <t>%</t>
  </si>
  <si>
    <t>0304020443</t>
  </si>
  <si>
    <t>TOTAL GERAL</t>
  </si>
  <si>
    <t>Médico Cancerologista Cirúrgico (Cacon)</t>
  </si>
  <si>
    <t xml:space="preserve">Médico Pediatra  </t>
  </si>
  <si>
    <t>Cirurgia Geral</t>
  </si>
  <si>
    <t>0301 Consultas Médicas Especializadas *</t>
  </si>
  <si>
    <t>ANDADOR FIXO / ARTICULADO EM ALUMÍNIO COM QUATRO PONTEIRAS.</t>
  </si>
  <si>
    <t>CADEIRA DE RODAS ADULTO / INFANTIL (TIPO PADRÃO)</t>
  </si>
  <si>
    <t>CADEIRA DE RODAS PARA BANHO COM ASSENTO SANITÁRIO</t>
  </si>
  <si>
    <t>CADEIRA DE RODAS PARA TETRAPLÉGICO - TIPO PADRÃO</t>
  </si>
  <si>
    <t>CALÇADOS ANATÔMICOS COM PALMILHAS PARA PÉS NEUROPÁTICOS (PAR)</t>
  </si>
  <si>
    <t>CALÇADOS ORTOPÉDICOS CONFECCIONADOS SOB MEDIDA ATÉ NÚMERO 45 (PAR)</t>
  </si>
  <si>
    <t>CALÇADOS ORTOPÉDICOS PRÉ-FABRICADOS COM PALMILHAS ATÉ NÚMERO 45 (PAR)</t>
  </si>
  <si>
    <t>CALÇADOS SOB MEDIDA P/ COMPENSAÇÃO DE DISCREPÂNCIA DE MEMBROS INFERIORES A PARTIR DO NUMERO 34</t>
  </si>
  <si>
    <t>CALÇADOS SOB MEDIDA PARA COMPENSAÇÃO DE ENCURTAMENTO ATÉ NÚMERO 33 (PAR)</t>
  </si>
  <si>
    <t>CARRINHO DOBRÁVEL PARA TRANSPORTE DE CRIANÇA COM DEFICIÊNCIA</t>
  </si>
  <si>
    <t>BENGALA CANADENSE REGULÁVEL EM ALTURA (PAR)</t>
  </si>
  <si>
    <t>MULETA AXILAR REGULÁVEL DE MADEIRA (PAR)</t>
  </si>
  <si>
    <t>MULETA AXILAR TUBULAR EM ALUMÍNIO REGULÁVEL NA ALTURA (PAR)</t>
  </si>
  <si>
    <t>PALMILHAS CONFECCIONADAS SOB MEDIDA (PAR)</t>
  </si>
  <si>
    <t>PALMILHAS PARA PÉS NEUROPÁTICOS CONFECCIONADAS SOB MEDIDA PARA ADULTOS OU CRIANÇAS (PAR)</t>
  </si>
  <si>
    <t>PALMILHAS PARA SUSTENTAÇÃO DOS ARCOS PLANTARES ATÉ O NÚMERO 33 (PAR)</t>
  </si>
  <si>
    <t>PALMILHAS PARA SUSTENTAÇÃO DOS ARCOS PLANTARES NÚMEROS ACIMA DE 34 (PAR)</t>
  </si>
  <si>
    <t>ADAPTAÇÃO DE OPM AUXILIARES DE LOCOMOÇÃO</t>
  </si>
  <si>
    <t>MANUTENÇÃO DE OPM AUXILIARES DE LOCOMOÇÃO</t>
  </si>
  <si>
    <t>ÓRTESE / CINTA LSO TIPO PUTTI (BAIXA)</t>
  </si>
  <si>
    <t>ÓRTESE / CINTA TLSO TIPO PUTTI (ALTO)</t>
  </si>
  <si>
    <t>ÓRTESE / COLETE CTLSO TIPO MILWAUKEE</t>
  </si>
  <si>
    <t>ORTESE / COLETE TIPO WILLIAMS</t>
  </si>
  <si>
    <t>ÓRTESE / COLETE TLSO TIPO KNIGHT</t>
  </si>
  <si>
    <t>ÓRTESE CRUROMALEOLAR INFANTIL EM POLIPROPILENO PARA IMOBILIZAÇÃO DE JOELHO EM EXTENSÃO ARTICULADA</t>
  </si>
  <si>
    <t>ÓRTESE CRUROMALEOLAR PARA LIMITAÇÃO DOS MOVIMENTOS DO JOELHO</t>
  </si>
  <si>
    <t>ÓRTESE CRUROPODÁLICA COM DISTRATOR PARA GENUVALGO / GENUVARO (INFANTIL E ADOLESCENTE)</t>
  </si>
  <si>
    <t>ÓRTESE DINÂMICA PELVICO-CRURAL TIPO ATLANTA / TORONTO</t>
  </si>
  <si>
    <t>ÓRTESE DINÂMICA SUROPODÁLICA TIPO MOLA DE CODEVILLE (UNILATERAL)</t>
  </si>
  <si>
    <t>ÓRTESE ESTÁTICA IMOBILIZADORA AXILO-PALMAR TIPO AEROPLANO</t>
  </si>
  <si>
    <t>ÓRTESE GENUPODÁLICO EM POLIPROPILENO TIPO SARMIENTO</t>
  </si>
  <si>
    <t>ÓRTESE HCTO TIPO MINERVA IMOBILIZADORA CERVICAL COM APOIO TORÁCICO (COLAR).</t>
  </si>
  <si>
    <t>ÓRTESE METÁLICA CRUROPODÁLICA ADULTO</t>
  </si>
  <si>
    <t>ÓRTESE METÁLICA CRUROPODÁLICA (INFANTIL E ADOLESCENTE)</t>
  </si>
  <si>
    <t>ÓRTESE RÍGIDA PARA LUXAÇÃO CONGÊNITA DO QUADRIL</t>
  </si>
  <si>
    <t>ÓRTESE SUROPODÁLICA ARTICULADA EM POLIPROPILENO INFANTIL</t>
  </si>
  <si>
    <t>ÓRTESE SUROPODÁLICA SEM ARTICULAÇÃO EM POLIPROPILENO (INFANTIL)</t>
  </si>
  <si>
    <t>ÓRTESE SUROPODÁLICA METÁLICA (ADULTO)</t>
  </si>
  <si>
    <t>ÓRTESE SUROPODÁLICA UNILATERAL ARTICULADA EM POLIPROPILENO (ADULTO)</t>
  </si>
  <si>
    <t>ÓRTESE SUSPENSÓRIO DE PAVLIK</t>
  </si>
  <si>
    <t>ÓRTESE TLSO / COLETE TIPO BOSTON</t>
  </si>
  <si>
    <t>ÓRTESE TLSO / TIPO COLETE EM METAL TIPO JEWETT</t>
  </si>
  <si>
    <t>ÓRTESE TLSO CORRETIVA TORACO-LOMBAR EM POLIPROPILENO</t>
  </si>
  <si>
    <t>ÓRTESE TORÁCICA COLETE DINÂMICA DE COMPRESSÃO TORÁCICA</t>
  </si>
  <si>
    <t>PRÓTESE CANADENSE ENDOESQUELÉTICA EM ALUMÍNIO OU AÇO (DESARTICULAÇÃO DO QUADRIL)</t>
  </si>
  <si>
    <t>PRÓTESE ENDOESQUELÉTICA PARA DESARTICULAÇÃO DE JOELHO EM ALUMÍNIO OU AÇO</t>
  </si>
  <si>
    <t>PRÓTESE ENDOESQUELÉTICA TRANSFEMURAL EM ALUMÍNIO OU AÇO</t>
  </si>
  <si>
    <t>PRÓTESE ENDOESQUELÉTICA TRANSTIBIAL TIPO PTB-PTS-KBM EM ALUMÍNIO OU AÇO</t>
  </si>
  <si>
    <t>PRÓTESE EXOESQUELÉTICA TRANSFEMURAL</t>
  </si>
  <si>
    <t>PRÓTESE EXOESQUELÉTICA TRANSTIBIAL COM COXAL OU MANGUITO DE COXA</t>
  </si>
  <si>
    <t>PRÓTESE EXOESQUELÉTICA TRANSTIBIAL TIPO PTB-PTS-KBM</t>
  </si>
  <si>
    <t>PRÓTESE FUNCIONAL EXOESQUELÉTICA PARA DESARTICULAÇÃO DE COTOVELO (PUNHO DE ROSCA)</t>
  </si>
  <si>
    <t>PRÓTESE FUNCIONAL EXOESQUELÉTICA PARA AMPUTAÇÃO TRANSRADIAL.</t>
  </si>
  <si>
    <t>PRÓTESE FUNCIONAL EXOESQUELÉTICA TRANSRADIAL COTO CURTO.</t>
  </si>
  <si>
    <t>PRÓTESE FUNCIONAL EXOESQUELÉTICA TRANSUMERAL</t>
  </si>
  <si>
    <t>PRÓTESE PARA AMPUTAÇÃO TIPO CHOPART</t>
  </si>
  <si>
    <t>PRÓTESE PASSIVA ENDOESQUELÉTICA PARA DESARTICULAÇÃO DE OMBRO E ESCAPULECTOMIA PARCIAL OU TOTAL</t>
  </si>
  <si>
    <t>MANUTENÇÃO DE OPM ORTOPÉDICA</t>
  </si>
  <si>
    <t>0701020598</t>
  </si>
  <si>
    <t>0701020601</t>
  </si>
  <si>
    <t>TÁBUA (PRANCHA) PARA TRANSFERÊNCIA</t>
  </si>
  <si>
    <t>0701020610</t>
  </si>
  <si>
    <t>CINTA PARA TRANSFERÊNCIAS</t>
  </si>
  <si>
    <t>0701020628</t>
  </si>
  <si>
    <t>ALMOFADA DE ASSENTO PARA PREVENÇÃO DE ÚLCERAS DE PRESSÃO EM CÉLULAS DE AR</t>
  </si>
  <si>
    <t>0701020636</t>
  </si>
  <si>
    <t>ALMOFADA DE ASSENTO PARA CADEIRA DE RODAS PARA PREVENÇÃO DE ÚLCERAS DE PRESSÃO - SIMPLES</t>
  </si>
  <si>
    <t>0701020644</t>
  </si>
  <si>
    <t>MESA DE ATIVIDADES PARA CADEIRA DE RODAS (TÁBUA MESA)</t>
  </si>
  <si>
    <t>0701020652</t>
  </si>
  <si>
    <t>BENGALA DE 4 PONTAS</t>
  </si>
  <si>
    <t>MOLDE AURICULAR (REPOSIÇÃO)</t>
  </si>
  <si>
    <t>REPOSIÇÃO DE AASI EXTERNO DE CONDUÇÃO ÓSSEA CONVENCIONAL TIPO A</t>
  </si>
  <si>
    <t>REPOSIÇÃO DE AASI EXTERNO DE CONDUÇÃO ÓSSEA RETROAURICULAR TIPO A</t>
  </si>
  <si>
    <t>REPOSIÇÃO DE AASI EXTERNO INTRA-AURICULAR TIPO A</t>
  </si>
  <si>
    <t>REPOSIÇÃO DE AASI EXTERNO INTRA-AURICULAR TIPO B</t>
  </si>
  <si>
    <t>REPOSIÇÃO DE AASI EXTERNO INTRA-AURICULAR TIPO C</t>
  </si>
  <si>
    <t>REPOSIÇÃO DE AASI EXTERNO INTRA-CANAL TIPO A</t>
  </si>
  <si>
    <t>REPOSIÇÃO DE AASI EXTERNO INTRA-CANAL TIPO B</t>
  </si>
  <si>
    <t>REPOSIÇÃO DE AASI EXTERNO INTRA-CANAL TIPO C</t>
  </si>
  <si>
    <t>REPOSIÇÃO DE AASI EXTERNO MICRO-CANAL TIPO A</t>
  </si>
  <si>
    <t>REPOSIÇÃO DE AASI EXTERNO MICRO-CANAL TIPO B</t>
  </si>
  <si>
    <t>REPOSIÇÃO DE AASI EXTERNO MICRO-CANAL TIPO C</t>
  </si>
  <si>
    <t>REPOSIÇÃO DE AASI EXTERNO RETROAURICULAR TIPO A</t>
  </si>
  <si>
    <t>REPOSIÇÃO DE AASI EXTERNO RETROAURICULAR TIPO B</t>
  </si>
  <si>
    <t>REPOSIÇÃO DE AASI EXTERNO RETROAURICULAR TIPO C</t>
  </si>
  <si>
    <t>MANUTENÇÃO/ ADAPTAÇÃO DE OPM AUDITIVA</t>
  </si>
  <si>
    <t>SISTEMA DE FREQUENCIA MODULADA PESSOAL</t>
  </si>
  <si>
    <t>BENGALA ARTICULADA</t>
  </si>
  <si>
    <t>LENTE ESCLERAL PINTADA</t>
  </si>
  <si>
    <t>LUPA DE APOIO COM OU SEM ILUMINAÇÃO</t>
  </si>
  <si>
    <t>LUPA MANUAL COM OU SEM ILUMINAÇÃO</t>
  </si>
  <si>
    <t>ÓCULOS COM LENTES CORRETIVAS IGUAIS / MAIORES QUE 0,5 DIOPTRIAS</t>
  </si>
  <si>
    <t>PRÓTESE OCULAR</t>
  </si>
  <si>
    <t>ÓCULOS COM LENTE FILTRANTE PARA ALBINOS</t>
  </si>
  <si>
    <t>SISTEMAS TELESCÓPICOS BINOCULARES MONTADOS EM ARMAÇÃO COM FOCO AJUSTÁVEL</t>
  </si>
  <si>
    <t>SISTEMAS TELESCÓPICOS MANUAL MONOCULAR COM FOCO AJUSTÁVEL</t>
  </si>
  <si>
    <t>ÓCULOS COM LENTES ASFÉRICAS POSITIVAS</t>
  </si>
  <si>
    <t>ÓCULOS COM LENTES ESFERO PRISMÁTICAS</t>
  </si>
  <si>
    <t>ADAPTAÇÃO DE OPM OFTALMOLÓGICA</t>
  </si>
  <si>
    <t>MANUTENÇÃO DE OPM OFTALMOLÓGICA</t>
  </si>
  <si>
    <t>BOLSA DE COLOSTOMIA FECHADA COM ADESIVO MICROPOROSO</t>
  </si>
  <si>
    <t>BOLSA DE COLOSTOMIA COM ADESIVO MICROPORO DRENAVEL</t>
  </si>
  <si>
    <t>CONJUNTO DE PLACA E BOLSA PARA OSTOMA INTESTINAL</t>
  </si>
  <si>
    <t>BARREIRAS PROTETORAS DE PELE SINTÉTICA E/OU MISTA EM FORMA DE PÓ / PASTA E/OU PLACA</t>
  </si>
  <si>
    <t>BOLSA COLETORA P/ UROSTOMIZADOS</t>
  </si>
  <si>
    <t>COLETOR URINÁRIO DE PERNA OU DE CAMA</t>
  </si>
  <si>
    <t>CONJUNTO DE PLACA E BOLSA PARA UROSTOMIZADOS</t>
  </si>
  <si>
    <t>APARELHO FIXO BILATERAL PARA FECHAMENTO DE DIASTEMA</t>
  </si>
  <si>
    <t>APARELHO ORTOPÉDICO E ORTODÔNTICO REMOVÍVEL</t>
  </si>
  <si>
    <t>APARELHO P/ BLOQUEIO MAXILO-MANDIBULAR</t>
  </si>
  <si>
    <t>COROA DE ACO E POLICARBOXILATO</t>
  </si>
  <si>
    <t>COROA PROVISORIA</t>
  </si>
  <si>
    <t>MANTENEDOR DE ESPAÇO</t>
  </si>
  <si>
    <t>PLACA OCLUSAL</t>
  </si>
  <si>
    <t>PLANO INCLINADO</t>
  </si>
  <si>
    <t>PROTESE PARCIAL MANDIBULAR REMOVIVEL</t>
  </si>
  <si>
    <t>PROTESE PARCIAL MAXILAR REMOVIVEL</t>
  </si>
  <si>
    <t>PROTESE TEMPORARIA</t>
  </si>
  <si>
    <t>PROTESE TOTAL MANDIBULAR</t>
  </si>
  <si>
    <t>PROTESE TOTAL MAXILAR</t>
  </si>
  <si>
    <t>PROTESES CORONARIAS / INTRA-RADICULARES FIXAS / ADESIVAS (POR ELEMENTO)</t>
  </si>
  <si>
    <t>PRÓTESE DENTÁRIA SOBRE IMPLANTE</t>
  </si>
  <si>
    <t>APARELHO ORTOPÉDICO FIXO</t>
  </si>
  <si>
    <t>APARELHO ORTODÔNTICO FIXO</t>
  </si>
  <si>
    <t>PRÓTESE AURICULAR</t>
  </si>
  <si>
    <t>PRÓTESE FIXA EM PACIENTE COM ANOMALIA CRÂNIO E BUCOMAXILOFACIAL</t>
  </si>
  <si>
    <t>PRÓTESE PARA GRANDE PERDA MAXILAR</t>
  </si>
  <si>
    <t>PRÓTESE LABIAL</t>
  </si>
  <si>
    <t>PRÓTESE NASAL</t>
  </si>
  <si>
    <t>PRÓTESE ÓCULO-PALPEBRAL</t>
  </si>
  <si>
    <t>PRÓTESE REMOVÍVEL EM PACIENTES COM ANOMALIAS CRÂNIO E BUCOMAXILOFACIAL</t>
  </si>
  <si>
    <t xml:space="preserve">PRÓTESE MANDIBULAR </t>
  </si>
  <si>
    <t>PRÓTESE PARA GRANDES PERDAS MAXILARES</t>
  </si>
  <si>
    <t>PRÓTESE AURICULAR IMPLANTO SUPORTADA</t>
  </si>
  <si>
    <t>PRÓTESE EXTENSA DA FACE (2/3 DA FACE)</t>
  </si>
  <si>
    <t>PRÓTESE PARA GRANDE PERDA MAXILAR IMPLANTO SUPORTADA</t>
  </si>
  <si>
    <t>PRÓTESE LABIAL IMPLANTO SUPORTADA</t>
  </si>
  <si>
    <t>PRÓTESE NASAL IMPLANTO SUPORTADA</t>
  </si>
  <si>
    <t>PRÓTESE ÓCULO-PALPEBRAL IMPLANTO SUPORTADA</t>
  </si>
  <si>
    <t>PRÓTESE OBTURADORA PALATOFARINGEANA IMPLANTO SUPORTADA</t>
  </si>
  <si>
    <t>ÓRTESE HCO TIPO PHILADELPHIA PARA IMOBILIZAÇÃO DA REGIÃO CERVICAL</t>
  </si>
  <si>
    <t>SUBSTITUICAO DE ESPUMA E MEIA COSMETICA EM PROTESE ENDOESQUELETICA TRANSFEMURAL</t>
  </si>
  <si>
    <t>SUBSTITUICAO DE ESPUMA E MEIA COSMETICA EM PROTESE TRANSTIBIAL ENDOESQUELETICA.</t>
  </si>
  <si>
    <t>SUBSTITUICAO DE ESPUMA E MEIA EM PROTESE ENDOESQUELETICA TRANSUMERAL</t>
  </si>
  <si>
    <t>SUBSTITUICAO DE LUVA COSMETICA P/ MAOS PROTETICAS</t>
  </si>
  <si>
    <t>SUBSTITUIÇÃO DE PÉ DE ADAPTAÇÃO DINÂMICA.</t>
  </si>
  <si>
    <t>SUBSTITUIÇÃO DE PÉ SACH / ARTICULADO.</t>
  </si>
  <si>
    <t>SUBSTITUIÇÃO DO ENCAIXE INTERNO FLEXÍVEL PARA PRÓTESE TRANSTIBIAL EXOESQUELETICA / ENDOESQUELETICA.</t>
  </si>
  <si>
    <t>SUBSTITUIÇÃO/TROCA DO ENCAIXE PARA PRÓTESE TRANSFEMURAL ENDOESQUELETICA / EXOESQUELETICA.</t>
  </si>
  <si>
    <t>MALHA COMPRESSIVA P/ TRATAMENTO SEQUENCIAL DE QUEIMADOS - LUVA C/ E S/ DEDOS ATE O PULSO</t>
  </si>
  <si>
    <t>MALHA COMPRESSIVA P/ TRATAMENTO SEQUENCIAL DE QUEIMADOS (MEIA ATE VIRILHA OU JOELHO)</t>
  </si>
  <si>
    <t>MALHA COMPRESSIVA P/ TRATAMENTO SEQUENCIAL DE QUEIMADOS (MEIO CANO OU CANO P E B) -(PECA)</t>
  </si>
  <si>
    <t>MALHA COMPRESSIVA P/ TRATAMENTO SEQUENCIAL DE QUEIMADOS - LUVA C/ E S/ DEDOS ATE O OMBRO</t>
  </si>
  <si>
    <t>MALHA COMPRESSIVA P/ TRATAMENTO SEQUENCIAL DE QUEIMADOS - MEIA (3/4) - PECA</t>
  </si>
  <si>
    <t>MALHA COMPRESSIVA P/ TRATAMENTO SEQUENCIAL DE QUEIMADOS - MEIA- PERNA INTEIRA (PECA)</t>
  </si>
  <si>
    <t>MALHA COMPRESSIVA P/ TRATAMENTO SEQUENCIAL DE QUEIMADOS - MEIA-CALCA COMPLETA (PECA)</t>
  </si>
  <si>
    <t>MALHA COMPRESSIVA P/ TRATAMENTO SEQUENCIAL DE QUEIMADOS - TORAX C/ MANGAS (PECA)</t>
  </si>
  <si>
    <t>MALHA COMPRESSIVA P/ TRATAMENTO SEQUENCIAL DE QUEIMADOS - TORAX S/ MANGAS (PECA)</t>
  </si>
  <si>
    <t>MALHA COMPRESSIVA P/ TRATAMENTO SEQUENCIAL DE QUEIMADOS PARA CABECA E PESCOCO</t>
  </si>
  <si>
    <t>GOTEIRAS DENTAIS</t>
  </si>
  <si>
    <t>GUIA SAGITAL</t>
  </si>
  <si>
    <t>PLACA DE CONTENÇÃO</t>
  </si>
  <si>
    <t>CATETER DUPLO J</t>
  </si>
  <si>
    <t>ESFERA DE MÜLLER</t>
  </si>
  <si>
    <t>CURATIVO EM GRANDE QUEIMADO</t>
  </si>
  <si>
    <t>0211070386</t>
  </si>
  <si>
    <t>MAPEAMENTO E BALANCEAMENTO DOS ELETRODOS</t>
  </si>
  <si>
    <t>0211070394</t>
  </si>
  <si>
    <t>POTENCIAL EVOCADO ELETRICAMENTE NO SISTEMA AUDITIVO</t>
  </si>
  <si>
    <t>0211070408</t>
  </si>
  <si>
    <t>REFLEXO ESTAPEDIANO ELICIADO ELETRICAMENTE</t>
  </si>
  <si>
    <t xml:space="preserve">Médico Neurologista                                   </t>
  </si>
  <si>
    <t xml:space="preserve">Médico Oncologista Clínico                     </t>
  </si>
  <si>
    <t xml:space="preserve">Médico Pneumologista                               </t>
  </si>
  <si>
    <t xml:space="preserve">Médico dermatologista                               </t>
  </si>
  <si>
    <t xml:space="preserve">Médico Reumatologista                              </t>
  </si>
  <si>
    <t xml:space="preserve">Médico Endocrinologista e Metabologista  </t>
  </si>
  <si>
    <t xml:space="preserve">Médico Cirurgião Geral           </t>
  </si>
  <si>
    <t xml:space="preserve">Médico Ginecologista e obstetra   (Gin)  </t>
  </si>
  <si>
    <t xml:space="preserve">Médico Ginecologista e obstetra   (Obst) </t>
  </si>
  <si>
    <t xml:space="preserve">Médico Oftalmologista                           </t>
  </si>
  <si>
    <t xml:space="preserve">Médico Otorrinolaringologista              </t>
  </si>
  <si>
    <t xml:space="preserve">Médico Urologista                                      </t>
  </si>
  <si>
    <t>NARCOSE PARA BRAQUITERAPIA (POR PROCEDIMENTO)</t>
  </si>
  <si>
    <t>0304010367</t>
  </si>
  <si>
    <t>RADIOTERAPIA DE CABEÇA E PESCOÇO</t>
  </si>
  <si>
    <t>0304010375</t>
  </si>
  <si>
    <t>RADIOTERAPIA DO APARELHO DIGESTIVO</t>
  </si>
  <si>
    <t>0304010383</t>
  </si>
  <si>
    <t>RADIOTERAPIA DE TRAQUEIA, BRÔNQUIO, PULMÃO, PLEURA E MEDIASTINO</t>
  </si>
  <si>
    <t>0304010391</t>
  </si>
  <si>
    <t>RADIOTERAPIA DE OSSOS/CARTILAGENS/PARTES MOLES</t>
  </si>
  <si>
    <t>0304010405</t>
  </si>
  <si>
    <t>RADIOTERAPIA DE PELE</t>
  </si>
  <si>
    <t>0304010413</t>
  </si>
  <si>
    <t>RADIOTERAPIA DE MAMA</t>
  </si>
  <si>
    <t>0304010421</t>
  </si>
  <si>
    <t>RADIOTERAPIA DE CÂNCER GINECOLÓGICO</t>
  </si>
  <si>
    <t>0304010430</t>
  </si>
  <si>
    <t>BRAQUITERAPIA GINECOLÓGICA</t>
  </si>
  <si>
    <t>0304010448</t>
  </si>
  <si>
    <t>RADIOTERAPIA DE PÊNIS</t>
  </si>
  <si>
    <t>0304010456</t>
  </si>
  <si>
    <t>RADIOTERAPIA DE PRÓSTATA</t>
  </si>
  <si>
    <t>0304010464</t>
  </si>
  <si>
    <t>BRAQUITERAPIA DE PRÓSTATA</t>
  </si>
  <si>
    <t>0304010472</t>
  </si>
  <si>
    <t>RADIOTERAPIA DO APARELHO URINÁRIO</t>
  </si>
  <si>
    <t>0304010480</t>
  </si>
  <si>
    <t>RADIOTERAPIA DE OLHOS E ANEXOS</t>
  </si>
  <si>
    <t>0304010502</t>
  </si>
  <si>
    <t>RADIOTERAPIA DE SISTEMA NERVOSO CENTRAL</t>
  </si>
  <si>
    <t>0304010510</t>
  </si>
  <si>
    <t>RADIOTERAPIA ESTEREOTÁXICA</t>
  </si>
  <si>
    <t>0304010529</t>
  </si>
  <si>
    <t>RADIOTERAPIA DE METÁSTASE EM SISTEMA NERVOSO CENTRAL</t>
  </si>
  <si>
    <t>0304010537</t>
  </si>
  <si>
    <t>RADIOTERAPIA DE PLASMOCITOMA / MIELOMA / METÁSTASES EM OUTRAS LOCALIZAÇÕES</t>
  </si>
  <si>
    <t>0304010545</t>
  </si>
  <si>
    <t>RADIOTERAPIA DE CADEIA LINFÁTICA</t>
  </si>
  <si>
    <t>0304010553</t>
  </si>
  <si>
    <t>RADIOTERAPIA DE LINFOMA E LEUCEMIA</t>
  </si>
  <si>
    <t>0304010561</t>
  </si>
  <si>
    <t>RADIOTERAPIA EM CORPO INTEIRO</t>
  </si>
  <si>
    <t>0304010570</t>
  </si>
  <si>
    <t>RADIOTERAPIA DE QUELOIDE E GINECOMASTIA</t>
  </si>
  <si>
    <t>0304010588</t>
  </si>
  <si>
    <t>RADIOTERAPIA DE DOENÇA BENIGNA</t>
  </si>
  <si>
    <t>SEPARAÇÃO E AVALIAÇÃO BIOMICROSCÓPICA DA CÓRNEA</t>
  </si>
  <si>
    <t>CONTAGEM DE CÉLULAS ENDOTELIAIS DA CÓRNEA</t>
  </si>
  <si>
    <t>0304020435</t>
  </si>
  <si>
    <t>0305010220</t>
  </si>
  <si>
    <t>COMPLEMENTAÇÃO DE VALOR DE SESSÃO DE HEMODIÁLISE EM PACIENTE COM SUSPEIÇÃO OU CONFIRMAÇÃO DE COVID-19 (MÁXIMO 4 SESSÕES POR SEMANA)</t>
  </si>
  <si>
    <t>225190</t>
  </si>
  <si>
    <t>Médico Hemoterapeuta</t>
  </si>
  <si>
    <t>225295</t>
  </si>
  <si>
    <t>Médico Cirurgião de Mão</t>
  </si>
  <si>
    <t>225315</t>
  </si>
  <si>
    <t>Médico em Medicina Nuclear</t>
  </si>
  <si>
    <t>Médico Radiologista Intervencionista</t>
  </si>
  <si>
    <t>225335</t>
  </si>
  <si>
    <t>0202031276</t>
  </si>
  <si>
    <t>DOSAGEM DE ADENOSINA-DESAMINASE (ADA)</t>
  </si>
  <si>
    <t>ALCOOLIZAÇÃO DE NERVO CRANIANO</t>
  </si>
  <si>
    <t>NEURÓLISE DO TRIGÊMEO COM GLICEROL</t>
  </si>
  <si>
    <t>NEUROTOMIA PERCUTÂNEA DE NERVOS PERIFÈRICOS POR AGENTES QUIMICOS</t>
  </si>
  <si>
    <t>TOTAL GRUPO 02 - A_AC_MAC</t>
  </si>
  <si>
    <t>TOTAL GRUPO 01 - A_MC_MAC</t>
  </si>
  <si>
    <t>TOTAL GRUPO 02 - A_MC_MAC</t>
  </si>
  <si>
    <t>TOTAL GRUPO 03 - A_MC_MAC</t>
  </si>
  <si>
    <t>TOTAL GRUPO 04 - A_MC_MAC</t>
  </si>
  <si>
    <t>TOTAL GRUPO 07 - A_MC_MAC</t>
  </si>
  <si>
    <r>
      <t xml:space="preserve">0304 Tratamento em oncologia - </t>
    </r>
    <r>
      <rPr>
        <b/>
        <sz val="9"/>
        <color theme="1"/>
        <rFont val="Georgia"/>
        <family val="1"/>
      </rPr>
      <t>RADIOTERAPIA</t>
    </r>
  </si>
  <si>
    <r>
      <t xml:space="preserve">0304 Tratamento em oncologia - </t>
    </r>
    <r>
      <rPr>
        <b/>
        <sz val="9"/>
        <color theme="1"/>
        <rFont val="Georgia"/>
        <family val="1"/>
      </rPr>
      <t>QUIMIOTERAPIA</t>
    </r>
  </si>
  <si>
    <t>TOTAL GRUPO 03 - A_AC_MAC</t>
  </si>
  <si>
    <t>TOTAL GRUPO 04 - A_AC_MAC</t>
  </si>
  <si>
    <t>0202100057</t>
  </si>
  <si>
    <t>0202100065</t>
  </si>
  <si>
    <t>0202100073</t>
  </si>
  <si>
    <t>0202100081</t>
  </si>
  <si>
    <t>0202100090</t>
  </si>
  <si>
    <t>0202100103</t>
  </si>
  <si>
    <t>0202100111</t>
  </si>
  <si>
    <t>0202100120</t>
  </si>
  <si>
    <t>0202100138</t>
  </si>
  <si>
    <t>0202100146</t>
  </si>
  <si>
    <t>0202100154</t>
  </si>
  <si>
    <t>0202100162</t>
  </si>
  <si>
    <t>0202100170</t>
  </si>
  <si>
    <t>0202100189</t>
  </si>
  <si>
    <t>0202100197</t>
  </si>
  <si>
    <t>FOCALIZAÇÃO ISOELÉTRICA DA TRANSFERRINA</t>
  </si>
  <si>
    <t>ANÁLISE DE DNA PELA TÉCNICA DE SOUTHERN BLOT</t>
  </si>
  <si>
    <t>ANÁLISE DE DNA POR MLPA</t>
  </si>
  <si>
    <t>IDENTIFICAÇÃO DE MUTAÇÃO/REARRANJOS POR PCR, PCR SENSÍVEL A METILAÇÃO, qPCR E qPCR SENSÍVEL A METILAÇÃO</t>
  </si>
  <si>
    <t>FISH EM METÁFASE OU NÚCLEO INTERFÁSICO, POR DOENÇA</t>
  </si>
  <si>
    <t>IDENTIFICAÇÃO DE ALTERAÇÃO CROMOSSÔNICA SUBMICROSCÓPICA POR ARRAY-CGH</t>
  </si>
  <si>
    <t>IDENTIFICAÇÂO DE MUTAÇÃO POR SEQUENCIAMENTO POR AMPLICON ATÉ 500 PARES DE BASES</t>
  </si>
  <si>
    <t>IDENTIFICAÇÃO DE GLICOSAMINOGLICANOS URINÁRIOS POR CROMATOGRAFIA EM CAMADA DELGADA , ELETROFORESE E DOSAGEM QUANTITATIVA</t>
  </si>
  <si>
    <t>IDENTIFICAÇÃO DE OLIGOSSACARÍDEOS E SIALOSSACARÍDEOS POR CROMATOGRAFIA (CAMADA DELGADA)</t>
  </si>
  <si>
    <t>DOSAGEM QUANTITATIVA DE CARNITINA, PERFIL DE ACILCARNITINAS</t>
  </si>
  <si>
    <t>DOSAGEM QUANTITATIVA DE AMINOÁCIDOS</t>
  </si>
  <si>
    <t>DOSAGEM QUANTITATIVA DE ÁCIDOS ORGÂNICOS</t>
  </si>
  <si>
    <t>ENSAIOS ENZIMÁTICOS NO PLASMA E LEUCÓCITOS PARA DIAGNÓSTICO DE ERROS INATOS DO METABOLISMO</t>
  </si>
  <si>
    <t>ENSAIOS ENZIMÁTICOS EM ERITRÓCITOS PARA DIAGNÓSTICO DE ERROS INATOS DO METABOLISMO</t>
  </si>
  <si>
    <t>ENSAIOS ENZIMÁTICOS EM TECIDO CULTIVADO PARA DIAGNÓSTICO DE ERROS INATOS DO METABOLISMO</t>
  </si>
  <si>
    <t>0211060283</t>
  </si>
  <si>
    <t>TOMOGRAFIA DE COERÊNCIA ÓPTICA</t>
  </si>
  <si>
    <t>0303050233</t>
  </si>
  <si>
    <t>TOTAL GRUPO 02 - A_AC_FAEC</t>
  </si>
  <si>
    <t>TOTAL GRUPO 03 - A_AC_FAEC</t>
  </si>
  <si>
    <t>TOTAL GRUPO 05 - A_AC_FAEC</t>
  </si>
  <si>
    <t>0305010212</t>
  </si>
  <si>
    <t>IDENTIFICAÇÃO DE PACIENTE SOB TRATAMENTO DIALÍTICO EM TRÂNSITO</t>
  </si>
  <si>
    <t>ENTREVISTA FAMILIAR PARA DOAÇÃO DE TECIDOS DE DOADORES COM CORAÇÃO PARADO</t>
  </si>
  <si>
    <t>TOTAL GRUPO 02 - A_MC_FAEC</t>
  </si>
  <si>
    <t>TOTAL GRUPO 03 - A_MC_FAEC</t>
  </si>
  <si>
    <t>TOTAL GRUPO 05 - A_MC_FAEC</t>
  </si>
  <si>
    <t>TOTAL GRUPO 04 - A_AC_FAEC</t>
  </si>
  <si>
    <t>ÓRTESE METALICA SUROPODÁLICA (INFANTIL)</t>
  </si>
  <si>
    <t>ÓRTESE PÉLVICO-PODÁLICA DE DESCARGA ISQUIÁTICA</t>
  </si>
  <si>
    <t>ÓRTESE PÉLVICO-PODÁLICA METÁLICA COM OU SEM APOIO ISQUIÁTICO (INFANTIL E ADOLESCENTE)</t>
  </si>
  <si>
    <t>ÓRTESE PÉLVICO-PODÁLICA METÁLICA PARA ADULTO COM OU SEM APOIO ISQUIÁTICO</t>
  </si>
  <si>
    <t>ÓRTESE SUROPODÁLICA SEM ARTICULAÇÃO EM POLIPROPILENO (ADULTO)</t>
  </si>
  <si>
    <t>ÓRTESE TIPO SARMIENTO PARA ÚMERO</t>
  </si>
  <si>
    <t>ÓRTESE TLSO TIPO COLETE / JAQUETA DE RISSER</t>
  </si>
  <si>
    <t>PRÓTESE CANADENSE EXOESQUELETICA.(DESARTICULAÇÃO DO QUADRIL)</t>
  </si>
  <si>
    <t>PRÓTESE EXOESQUELÉTICA PARA DESARTICULAÇÃO DO JOELHO</t>
  </si>
  <si>
    <t>PRÓTESE EXOESQUELÉTICA PASSIVA PARA DESARTICULAÇÃO DO PUNHO OU AMPUTAÇÃO TRANSRADIAL</t>
  </si>
  <si>
    <t>PRÓTESE FUNCIONAL ENDOESQUELÉTICA PARA AMPUTAÇÃO TRANSUMERAL</t>
  </si>
  <si>
    <t>PRÓTESE FUNCIONAL EXOESQUELÉTICA PARA DESARTICULAÇÃO DE COTOVELO (PUNHO UNIVERSO).</t>
  </si>
  <si>
    <t>PRÓTESE FUNCIONAL EXOESQUELÉTICA TRANSRADIAL COM GANCHO DE DUPLA FORCA.</t>
  </si>
  <si>
    <t>PRÓTESE FUNCIONAL EXOESQUELÉTICA TRANSRADIAL P/ PUNHO DE TROCA RÁPIDA COM GANCHO DE DUPLA FORCA</t>
  </si>
  <si>
    <t>PRÓTESE MAMÁRIA</t>
  </si>
  <si>
    <t>PRÓTESE PASSIVA ENDOESQUELETICA TRANSUMERAL</t>
  </si>
  <si>
    <t>PRÓTESE PASSIVA PARA AMPUTAÇÃO PARCIAL DA MÃO</t>
  </si>
  <si>
    <t>PRÓTESE TIPO PALMILHA PARA AMPUTAÇÃO EM NÍVEL DO ANTE PÉ</t>
  </si>
  <si>
    <t>ADAPTAÇÃO DE OPM ORTOPÉDICA</t>
  </si>
  <si>
    <t>MATERIAIS ELÁSTICOS PARA MODELAGEM DE COTOS, CONTROLE CICATRICIAL OU CONTROLE DE EDEMA DE MEMBROS SUPERIORES E INFERIORES ? FAIXA ELÁSTICA COMPRESSIVA.</t>
  </si>
  <si>
    <t>APARELHO DE AMPLIFICAÇÃO SONORA INDIVIDUAL (AASI) EXTERNO DE CONDUÇÃO ÓSSEA CONVENCIONAL TIPO A</t>
  </si>
  <si>
    <t>APARELHO DE AMPLIFICAÇÃO SONORA INDIVIDUAL (AASI) EXTERNO DE CONDUÇÃO ÓSSEA RETROAURICULAR TIPO A</t>
  </si>
  <si>
    <t>APARELHO DE AMPLIFICAÇÃO SONORA INDIVIDUAL (AASI) EXTERNO INTRA-AURICULAR TIPO A</t>
  </si>
  <si>
    <t>APARELHO DE AMPLIFICAÇÃO SONORA INDIVIDUAL (AASI) EXTERNO INTRA-AURICULAR TIPO B</t>
  </si>
  <si>
    <t>APARELHO DE AMPLIFICAÇÃO SONORA INDIVIDUAL (AASI) EXTERNO INTRA-AURICULAR TIPO C</t>
  </si>
  <si>
    <t>APARELHO DE AMPLIFICAÇÃO SONORA INDIVIDUAL (AASI) EXTERNO INTRACANAL TIPO A</t>
  </si>
  <si>
    <t>APARELHO DE AMPLIFICAÇÃO SONORA INDIVIDUAL (AASI) EXTERNO INTRACANAL TIPO B</t>
  </si>
  <si>
    <t>APARELHO DE AMPLIFICAÇÃO SONORA INDIVIDUAL (AASI) EXTERNO INTRACANAL TIPO C</t>
  </si>
  <si>
    <t>APARELHO DE AMPLIFICAÇÃO SONORA INDIVIDUAL (AASI) EXTERNO MICROCANAL TIPO A</t>
  </si>
  <si>
    <t>APARELHO DE AMPLIFICAÇÃO SONORA INDIVIDUAL (AASI) EXTERNO MICROCANAL TIPO B</t>
  </si>
  <si>
    <t>APARELHO DE AMPLIFICAÇÃO SONORA INDIVIDUAL (AASI) EXTERNO MICROCANAL TIPO C</t>
  </si>
  <si>
    <t>APARELHO DE AMPLIFICAÇÃO SONORA INDIVIDUAL (AASI) EXTERNO RETRO-AURICULAR TIPO A</t>
  </si>
  <si>
    <t>APARELHO DE AMPLIFICAÇÃO SONORA INDIVIDUAL (AASI) EXTERNO RETRO-AURICULAR TIPO B</t>
  </si>
  <si>
    <t>APARELHO DE AMPLIFICAÇÃO SONORA INDIVIDUAL (AASI) EXTERNO RETRO-AURICULAR TIPO C</t>
  </si>
  <si>
    <t>BIOPSIA PRÉ-ESCALÊNICA</t>
  </si>
  <si>
    <t>TOTAL GRUPO 02 - H_MC_MAC</t>
  </si>
  <si>
    <t>TOTAL GRUPO 03 - H_MC_MAC</t>
  </si>
  <si>
    <t>0304010596</t>
  </si>
  <si>
    <t>INTERNAÇÃO P/BRAQUITERAPIA</t>
  </si>
  <si>
    <t>TOTAL GRUPO 04 - H_MC_MAC</t>
  </si>
  <si>
    <t>TRATAMENTO CIRURGICO EM POLITRAUMATIZADO</t>
  </si>
  <si>
    <t>TOTAL GRUPO 02 - H_AC_MAC</t>
  </si>
  <si>
    <t>0304010499</t>
  </si>
  <si>
    <t>0304010359</t>
  </si>
  <si>
    <t>INTERNAÇÃO PARA RADIOTERAPIA ESTEREOTÁXICA DO SISTEMA NERVOSO CENTRAL</t>
  </si>
  <si>
    <t>TOTAL GRUPO 03 - H_AC_MAC</t>
  </si>
  <si>
    <t>TOTAL GRUPO 04 - H_AC_MAC</t>
  </si>
  <si>
    <t>0416040284</t>
  </si>
  <si>
    <t>IMPLANTAÇÃO ENDOSCÓPICA DE STENT ESOFÁGICO</t>
  </si>
  <si>
    <t>0406030154</t>
  </si>
  <si>
    <t>FECHAMENTO PERCUTÂNEO DE CIA SEPTAL</t>
  </si>
  <si>
    <t>TOTAL GRUPO 04 - H_MC_FAEC</t>
  </si>
  <si>
    <t>TOTAL GRUPO 05 - H_MC_FAEC</t>
  </si>
  <si>
    <t>CRANIOTOMIA PARA RETIRADA DE CISTO / ABSCESSO / GRANULOMA ENCEFALICO</t>
  </si>
  <si>
    <t>CRANIOTOMIA PARA RETIRADA DE CISTO / ABSCESSO / GRANULOMA ENCEFALICO (C/ TECNICA COMPLEMENTAR)</t>
  </si>
  <si>
    <t>CRANIOTOMIA PARA RETIRADA DE CORPO ESTRANHO INTRACRANIANO (COM TECNICA COMPLEMENTAR)</t>
  </si>
  <si>
    <t>DESCOMPRESSAO DE ORBITA POR DOENÇA OU TRAUMA</t>
  </si>
  <si>
    <t>MICROCIRURGIA CEREBRAL ENDOSCOPICA</t>
  </si>
  <si>
    <t>MICROCIRURGIA DA SIRINGOMIELIA</t>
  </si>
  <si>
    <t>RECONSTRUCAO CRANIANA / CRANIO-FACIAL</t>
  </si>
  <si>
    <t>TRATAMENTO CIRÚRGICO DE CRANIOSSINOSTOSE COMPLEXA</t>
  </si>
  <si>
    <t>TRATAMENTO CIRURGICO DE DISRAFISMO ABERTO</t>
  </si>
  <si>
    <t>TRATAMENTO CIRURGICO DE DISRAFISMO OCULTO</t>
  </si>
  <si>
    <t>TRATAMENTO CIRURGICO DE FISTULA LIQUORICA CRANIANA</t>
  </si>
  <si>
    <t>TRATAMENTO CIRURGICO DE FISTULA LIQUORICA RAQUIDIANA</t>
  </si>
  <si>
    <t>TRATAMENTO CIRURGICO DE HEMATOMA INTRACEREBRAL (COM TECNICA COMPLEMENTAR)</t>
  </si>
  <si>
    <t>TRATAMENTO CIRURGICO DE PLATIBASIA E MALFORMACAO DE ARNOLD CHIARI</t>
  </si>
  <si>
    <t>TREPANAÇÃO CRANIANA PARA PUNÇÃO OU BIÓPSIA (COM TÉCNICA COMPLEMENTAR)</t>
  </si>
  <si>
    <t>DRENAGEM LIQUÓRICA LOMBAR EXTERNA</t>
  </si>
  <si>
    <t>ENXERTO MICROCIRURGICO DE NERVO PERIFERICO (2 OU MAIS NERVOS)</t>
  </si>
  <si>
    <t>ENXERTO MICROCIRURGICO DE NERVO PERIFERICO (ÚNICO NERVO)</t>
  </si>
  <si>
    <t>MICROCIRURGIA DE PLEXO BRAQUIAL COM EXPLORAÇÃO E NEUROLISE</t>
  </si>
  <si>
    <t>MICROCIRURGIA DE PLEXO BRAQUIAL COM MICROENXERTIA</t>
  </si>
  <si>
    <t>MICRONEUROLISE DE NERVO PERIFERICO</t>
  </si>
  <si>
    <t>MICRONEURORRAFIA</t>
  </si>
  <si>
    <t>NEUROTOMIA SELETIVA DE TRIGEMEO E OUTROS NERVOS CRANIANOS</t>
  </si>
  <si>
    <t>TRATAMENTO CIRURGICO DE NEUROPATIA COMPRESSIVA COM OU SEM MICROCIRURGIA</t>
  </si>
  <si>
    <t>TRATAMENTO MICROCIRURGICO DE TUMOR DE NERVO PERIFERICO / NEUROMA</t>
  </si>
  <si>
    <t>CRANIOTOMIA PARA BIOPSIA ENCEFALICA</t>
  </si>
  <si>
    <t>CRANIOTOMIA PARA BIOPSIA ENCEFALICA (COM TÉCNICA COMPLEMENTAR)</t>
  </si>
  <si>
    <t>CRANIOTOMIA PARA RETIRADA DE TUMOR CEREBRAL INCLUSIVO DA FOSSA POSTERIOR</t>
  </si>
  <si>
    <t>CRANIOTOMIA PARA RETIRADA DE TUMOR INTRACRANIANO</t>
  </si>
  <si>
    <t>CRANIECTOMIA POR TUMOR OSSEO</t>
  </si>
  <si>
    <t>HIPOFISECTOMIA TRANSESFENOIDAL POR TECNICA COMPLEMENTAR</t>
  </si>
  <si>
    <t>MICROCIRURGIA DE TUMOR INTRADURAL E EXTRAMEDULAR</t>
  </si>
  <si>
    <t>MICROCIRURGIA DE TUMOR MEDULAR COM TECNICA COMPLEMENTAR</t>
  </si>
  <si>
    <t>MICROCIRURGIA DE TUMOR MEDULAR</t>
  </si>
  <si>
    <t>MICROCIRURGIA PARA BIOPSIA DE MEDULA ESPINHAL OU RAIZES</t>
  </si>
  <si>
    <t>MICROCIRURGIA PARA TUMOR DA BASE DO CRANIO</t>
  </si>
  <si>
    <t>MICROCIRURGIA PARA TUMOR DE ÓRBITA</t>
  </si>
  <si>
    <t>MICROCIRURGIA PARA TUMOR INTRACRANIANO</t>
  </si>
  <si>
    <t>MICROCIRURGIA PARA TUMOR INTRACRANIANO (COM TECNICA COMPLEMENTAR)</t>
  </si>
  <si>
    <t>RESSECÇÃO DE TUMOR RAQUIMEDULAR EXTRADURAL</t>
  </si>
  <si>
    <t>ANASTOMOSE VASCULAR EXTRA / INTRACRANIANA</t>
  </si>
  <si>
    <t>DESCOMPRESSAO NEUROVASCULAR DE NERVOS CRANIANOS</t>
  </si>
  <si>
    <t>MICROCIRURGIA PARA MALFORMACAO ARTERIO-VENOSA CEREBRAL</t>
  </si>
  <si>
    <t>MICROCIRURGIA PARA ANEURISMA DA CIRCULAÇÃO CEREBRAL POSTERIOR MAIOR QUE 1,5 CM</t>
  </si>
  <si>
    <t>RIZOTOMIA / NEUROTOMIA PERCUTÂNEA POR RADIOFREQUÊNCIA</t>
  </si>
  <si>
    <t>TRATAMENTO ABLATIVO POR ESTEREOTAXIA EM ESTRUTURA PROFUNDA DE SNC PARA TRATATAMENTO DE MOVIMENTOS ANORMAIS OU CONTROLE DA DOR</t>
  </si>
  <si>
    <t>EXPLORAÇÃO DIAGNÓSTICA CIRÚRGICA PARA IMPLANTAÇÃO BILATERAL DE ELETRODOS SUBDURAIS (INCLUI VÍDEO-ELETROENCEFALOGRAMA)</t>
  </si>
  <si>
    <t>EXPLORAÇÃO DIAGNÓSTICA CIRÚRGICA PARA IMPLANTAÇÃO UNILATERAL DE ELETRODOS SUBDURAIS (INCLUI VIDEO-ELETROENCEFALOGRAMA)</t>
  </si>
  <si>
    <t>EMBOLIZAÇÃO DE FÍSTULA CAROTIDO-CAVERNOSA DIRETAS</t>
  </si>
  <si>
    <t>EMBOLIZAÇÃO DE ANEURISMA CEREBRAL MENOR QUE 1,5 CM COM COLO ESTREITO</t>
  </si>
  <si>
    <t>0404010652</t>
  </si>
  <si>
    <t>CIRURGIA PARA PRÓTESE AUDITIVA ANCORADA NO OSSO UNILATERAL ? TEMPO ÚNICO</t>
  </si>
  <si>
    <t>CIRURGIA PARA PRÓTESE AUDITIVA ANCORADA NO OSSO BILATERAL - TEMPO ÚNICO</t>
  </si>
  <si>
    <t>ABERTURA DE COMUNICAÇÃO INTER-ATRIAL</t>
  </si>
  <si>
    <t>CORREÇÃO DE ATRESIA PULMONAR E COMUNICAÇÃO INTERVENTRICULAR</t>
  </si>
  <si>
    <t>CORREÇÃO DE ÁTRIO ÚNICO</t>
  </si>
  <si>
    <t>CORREÇÃO DE BANDA ANÔMALA DO VENTRÍCULO DIREITO</t>
  </si>
  <si>
    <t>CORREÇÃO DE COR TRIATRIATUM</t>
  </si>
  <si>
    <t>CORREÇÃO DE CORONÁRIA ANÔMALA (CRIANÇA E ADOLESCENTE)</t>
  </si>
  <si>
    <t>CORREÇÃO DE DRENAGEM ANÔMALA TOTAL DE VEIAS PULMONARES</t>
  </si>
  <si>
    <t>CORREÇÃO DE DUPLA VIA DE SAÍDA DO VENTRÍCULO DIREITO</t>
  </si>
  <si>
    <t>CORREÇÃO DE DUPLA VIA DE SAÍDA DO VENTRÍCULO ESQUERDO</t>
  </si>
  <si>
    <t>CORREÇÃO DE ESTENOSE AÓRTICA (0 A 3 ANOS)</t>
  </si>
  <si>
    <t>CORREÇÃO DE HIPOPLASIA DE VENTRÍCULO ESQUERDO</t>
  </si>
  <si>
    <t>CORREÇÃO DE INTERRUPÇÃO DO ARCO AÓRTICO</t>
  </si>
  <si>
    <t>CORREÇÃO DE JANELA AORTO-PULMONAR (CRIANÇA E ADOLESCENTE)</t>
  </si>
  <si>
    <t>CORREÇÃO DE LESÕES NA TRANSPOSIÇÃO CORRIGIDA DOS VASOS DA BASE</t>
  </si>
  <si>
    <t>CORREÇÃO DE TETRALOGIA DE FALLOT E VARIANTES (CRIANÇA E ADOLESCENTE)</t>
  </si>
  <si>
    <t>CORREÇÃO DE TRANSPOSIÇÃO DOS GRANDES VASOS DA BASE (CRIANÇA E ADOLESCENTE)</t>
  </si>
  <si>
    <t>CORREÇÃO DE TRONCO ARTERIOSO PERSISTENTE</t>
  </si>
  <si>
    <t>CORREÇÃO DE VENTRÍCULO ÚNICO</t>
  </si>
  <si>
    <t>CORREÇÃO DO CANAL ÁTRIO-VENTRICULAR (TOTAL)</t>
  </si>
  <si>
    <t>PLÁSTICA / TROCA DE VÁLVULA TRICÚSPIDE (ANOMALIA DE EBSTEIN)</t>
  </si>
  <si>
    <t>UNIFOCALIZAÇÃO DE RAMOS DA ARTÉRIA PULMONAR C/ CIRCULAÇÃO EXTRACORPÓREA</t>
  </si>
  <si>
    <t>UNIFOCALIZAÇÃO DE RAMOS DA ARTÉRIA PULMONAR S/ CIRCULAÇÃO EXTRACORPÓREA</t>
  </si>
  <si>
    <t>0409070319</t>
  </si>
  <si>
    <t>CIRURGIAS COMPLEMENTARES DE REDESIGNAÇÃO SEXUAL</t>
  </si>
  <si>
    <t>HISTERECTOMIA C/ ANEXECTOMIA BILATERAL E COLPECTOMIA SOB PROCESSO TRANSEXUALIZADOR</t>
  </si>
  <si>
    <t>REDESIGNAÇÃO SEXUAL NO SEXO FEMININO</t>
  </si>
  <si>
    <t>DERMOLIPECTOMIA ABDOMINAL POS-CIRURGIA BARIATRICA</t>
  </si>
  <si>
    <t>DERMOLIPECTOMIA ABDOMINAL CIRCUNFERENCIAL PÓS CIRURGIA BARIATRICA</t>
  </si>
  <si>
    <t>HEPATECTOMIA PARCIAL P/ TRANSPLANTE (DOADOR VIVO)</t>
  </si>
  <si>
    <t>NEFROURETERECTOMIA UNILATERAL P/ TRANSPLANTE</t>
  </si>
  <si>
    <t>TRANSPLANTE ALOGÊNICO DE CÉLULAS-TRONCO HEMATOPOÉTICAS DE MEDULA ÓSSEA - APARENTADO</t>
  </si>
  <si>
    <t>TRANSPLANTE ALOGÊNICO DE CÉLULAS-TRONCO HEMATOPOÉTICAS DE MEDULA ÓSSEA - NÃO APARENTADO</t>
  </si>
  <si>
    <t>TRANSPLANTE ALOGÊNICO DE CÉLULAS-TRONCO HEMATOPOÉTICAS DE SANGUE DE CORDÃO UMBILICAL DE APARENTADO</t>
  </si>
  <si>
    <t>TRANSPLANTE ALOGÊNICO DE CÉLULAS-TRONCO HEMATOPOÉTICAS DE SANGUE DE CORDÃO UMBILICAL DE NÃO APARENTADO</t>
  </si>
  <si>
    <t>TRANSPLANTE ALOGÊNICO DE CÉLULAS-TRONCO HEMATOPOÉTICAS DE SANGUE PERIFÉRICO - APARENTADO</t>
  </si>
  <si>
    <t>TRANSPLANTE ALOGÊNICO DE CÉLULAS-TRONCO HEMATOPOÉTICAS DE SANGUE PERIFÉRICO - NÃO APARENTADO</t>
  </si>
  <si>
    <t>TOTAL GRUPO 04 - H_AC_FAEC</t>
  </si>
  <si>
    <t>TOTAL GRUPO 03 - H_AC_FAEC</t>
  </si>
  <si>
    <t>TOTAL GRUPO 05 - H_AC_FAEC</t>
  </si>
  <si>
    <t>AMPUTAÇÃO DE PÊNIS EM ONCOLOGIA</t>
  </si>
  <si>
    <t>RESSECÇÃO ENDOSCÓPICA DE TUMOR VESICAL EM ONCOLOGIA</t>
  </si>
  <si>
    <t>RESSECÇÃO EM CUNHA DE LÁBIO E SUTURA EM ONCOLOGIA</t>
  </si>
  <si>
    <t>RESSECÇÃO PARCIAL DE LÁBIO COM ENXERTO OU RETALHO EM ONCOLOGIA</t>
  </si>
  <si>
    <t>RESSECÇÃO TOTAL DE LÁBIO E RECONSTRUÇÃO COM RETALHO MIOCUTÂNEO EM ONCOLOGIA</t>
  </si>
  <si>
    <t>RESSECÇÃO DE TUMOR DE RINOFARINGE EM ONCOLOGIA</t>
  </si>
  <si>
    <t>RESSECÇÃO DE LESÃO MALIGNA DE MUCOSA BUCAL EM ONCOLOGIA</t>
  </si>
  <si>
    <t>RESSECÇÃO DE TUMOR TIREOIDIANO POR VIA TRANSESTERNAL EM ONCOLOGIA</t>
  </si>
  <si>
    <t>COLEDOCOSTOMIA COM OU SEM COLECISTECTOMIA EM ONCOLOGIA</t>
  </si>
  <si>
    <t>RESSECÇÃO DE TUMOR RETROPERITONIAL COM RESSECÇÃO DE ÓRGÃOS CONTÍGUOS EM ONCOLOGIA</t>
  </si>
  <si>
    <t>RESSECÇÃO AMPLIADA DE VIA BILIAR EXTRA-HEPÁTICA EM ONCOLOGIA</t>
  </si>
  <si>
    <t>RESSECÇÃO DE TUMOR RETROPERITONIAL EM ONCOLOGIA</t>
  </si>
  <si>
    <t>RESSECÇÃO ALARGADA DE TUMOR DE PARTES MOLES DE PAREDE ABDOMINAL EM ONCOLOGIA</t>
  </si>
  <si>
    <t>RESSECÇÃO ALARGADA DE TUMOR DE INTESTINO EM ONCOLOGIA</t>
  </si>
  <si>
    <t>AMPUTAÇÃO ABDOMINO-PERINEAL DE RETO EM ONCOLOGIA</t>
  </si>
  <si>
    <t>EXCISÃO LOCAL DE TUMOR DO RETO EM ONCOLOGIA</t>
  </si>
  <si>
    <t>EXENTERAÇÃO PÉLVICA POSTERIOR EM ONCOLOGIA</t>
  </si>
  <si>
    <t>EXENTERAÇÃO PÉLVICA TOTAL EM ONCOLOGIA</t>
  </si>
  <si>
    <t>HISTERECTOMIA COM RESSECÇÃO DE ÓRGÃOS CONTÍGUOS EM ONCOLOGIA</t>
  </si>
  <si>
    <t>EXCISÂO E ENXERTO DE PELE EM ONCOLOGIA</t>
  </si>
  <si>
    <t>RECONSTRUÇÃO COM RETALHO MIOCUTÂNEO (QUALQUER PARTE) EM ONCOLOGIA</t>
  </si>
  <si>
    <t>RECONSTRUÇÃO POR MICROCIRURGIA (QUALQUER PARTE) EM ONCOLOGIA</t>
  </si>
  <si>
    <t>RECONSTRUÇÃO COM RETALHO OSTEOMIOCUTÂNEO EM ONCOLOGIA</t>
  </si>
  <si>
    <t>EXTIRPAÇÃO MÚLTIPLA DE LESÃO DA PELE OU TECIDO CELULAR SUBCUTÂNEO EM ONCOLOGIA</t>
  </si>
  <si>
    <t>AMPUTAÇÃO / DESARTICULAÇÃO DE MEMBROS INFERIORES EM ONCOLOGIA</t>
  </si>
  <si>
    <t>AMPUTAÇÃO / DESARTICULAÇÃO DE MEMBROS SUPERIORES EM ONCOLOGIA</t>
  </si>
  <si>
    <t>RESSECÇÃO DE TUMOR ÓSSEO COM SUBSTITUIÇÃO (ENDOPRÓTESE) OU COM RECONSTRUÇÃO E FIXAÇÃO EM ONCOLOGIA</t>
  </si>
  <si>
    <t>DESARTICULAÇÃO INTERESCAPULO-TORÁCICA EM ONCOLOGIA</t>
  </si>
  <si>
    <t>DESARTICULAÇÃO ESCAPULO-TORÁCICA INTERNA EM ONCOLOGIA</t>
  </si>
  <si>
    <t>RESSECÇÃO DE TUMOR DE PARTES MOLES EM ONCOLOGIA</t>
  </si>
  <si>
    <t>MASTECTOMIA RADICAL COM LINFADENECTOMIA AXILAR EM ONCOLOGIA</t>
  </si>
  <si>
    <t>RESSECÇÃO DE LESÃO NÃO PALPÁVEL DE MAMA COM MARCAÇÃO EM ONCOLOGIA (POR MAMA)</t>
  </si>
  <si>
    <t>PNEUMOTOMIA COM RESSECÇÃO COSTAL PARA DRENAGEM CAVITÁRIA/RETIRADA DE CORPO ESTRANHO</t>
  </si>
  <si>
    <t>DISCECTOMIA CERVICAL ANTERIOR (ATÉ 2 NÍVEIS C/ MICROSCÓPIO)</t>
  </si>
  <si>
    <t>RESSECÇÃO DE 2 OU MAIS CORPOS VERTEBRAIS CERVICAIS</t>
  </si>
  <si>
    <t>AMPLIAÇÃO DE VIA DE SAÍDA DO VENTRICULO DIREITO E/OU RAMOS PULMONARES</t>
  </si>
  <si>
    <t>AMPLIAÇÃO DE VIA DE SAÍDA DO VENTRÍCULO ESQUERDO</t>
  </si>
  <si>
    <t>BANDAGEM DA ARTÉRIA PULMONAR</t>
  </si>
  <si>
    <t>CORREÇÃO DE ANEURISMA / DISSECÇÃO DA AORTA TORACO-ABDOMINAL</t>
  </si>
  <si>
    <t>CORREÇÃO DE COARCTAÇÃO DA AORTA</t>
  </si>
  <si>
    <t>CORREÇÃO DE COMUNICAÇÃO INTERVENTRICULAR</t>
  </si>
  <si>
    <t>CORREÇÃO DE COMUNICAÇÃO INTER-VENTRICULAR E INSUFICIÊNCIA AORTICA</t>
  </si>
  <si>
    <t>CORREÇÃO DE DRENAGEM ANÔMALA DO RETORNO SISTÊMICO</t>
  </si>
  <si>
    <t>CORREÇÃO DE DRENAGEM ANÔMALA PARCIAL DE VEIAS PULMONARES</t>
  </si>
  <si>
    <t>CORREÇÃO DE ESTENOSE MITRAL CONGÊNITA</t>
  </si>
  <si>
    <t>CORREÇÃO DE ESTENOSE SUPRA-AÓRTICA</t>
  </si>
  <si>
    <t>CORREÇÃO DE FÍSTULA AÓRTO-CAVITARIAS</t>
  </si>
  <si>
    <t>CORREÇÃO DE INSUFICIÊNCIA DA VÁLVULA TRICÚSPIDE</t>
  </si>
  <si>
    <t>CORREÇÃO DE INSUFICIÊNCIA MITRAL CONGÊNITA</t>
  </si>
  <si>
    <t>CORREÇÃO DE JANELA AORTO-PULMONAR</t>
  </si>
  <si>
    <t>CORREÇÃO DE PERSISTÊNCIA DO CANAL ARTERIAL</t>
  </si>
  <si>
    <t>CORREÇÃO DE TRANSPOSIÇÃO DE GRANDES VASOS DA BASE</t>
  </si>
  <si>
    <t>CORREÇÃO DO CANAL ÁTRIO-VENTRICULAR (PARCIAL / INTERMEDIÁRIO)</t>
  </si>
  <si>
    <t>CORREÇÕES DE ANOMALIAS DO ARCO AÓRTICO</t>
  </si>
  <si>
    <t>EXERESE DE CISTO PERICÁRDICO</t>
  </si>
  <si>
    <t>FECHAMENTO DE COMUNICAÇÃO INTERATRIAL</t>
  </si>
  <si>
    <t>FECHAMENTO DE COMUNICAÇÃO INTERVENTRICULAR</t>
  </si>
  <si>
    <t>IMPLANTE C/ TROCA DE POSIÇÃO DE VALVAS (CIRURGIA DE ROSS)</t>
  </si>
  <si>
    <t>IMPLANTE DE CARDIOVERSOR DESFIBRILADOR DE CÂMARA ÚNICA TRANSVENOSO</t>
  </si>
  <si>
    <t>IMPLANTE DE CARDIOVERSOR DESFIBRILADOR (CDI) MULTI-SITIO TRANSVENOSO EPIMIOCÁRDICO POR TORACOTOMIA P/ IMPLANTE DE ELETRODO</t>
  </si>
  <si>
    <t>IMPLANTE DE CARDIOVERSOR DESFIBRILADOR DE CÃMARA DUPLA TRANSVENOSO</t>
  </si>
  <si>
    <t>IMPLANTE DE CARDIOVERSOR DESFIBRILADOR MULTI-SÍTIO ENDOCAVITÁRIO C/ REVERSÃO PARA EPIMIOCÁRDICO POR TORACOTOMIA</t>
  </si>
  <si>
    <t>IMPLANTE DE MARCAPASSO CARDÍACO MULTI-SITIO ENDOCAVITÁRIO C/ REVERSÃO P/ EPIMIOCÁRDICO (POR TORACOTOMIA)</t>
  </si>
  <si>
    <t>IMPLANTE DE MARCAPASSO CARDÍACO MULTI-SITIO EPIMIOCÁRDICO POR TORACOTOMIA P/IMPLANTE DE ELETRODO</t>
  </si>
  <si>
    <t>IMPLANTE DE MARCAPASSO CARDÍACO MULTI-SITIO TRANSVENOSO</t>
  </si>
  <si>
    <t>IMPLANTE DE MARCAPASSO DE CÂMARA DUPLA EPIMIOCÁRDICO</t>
  </si>
  <si>
    <t>IMPLANTE DE MARCAPASSO DE CÂMARA DUPLA TRANSVENOSO</t>
  </si>
  <si>
    <t>IMPLANTE DE MARCAPASSO DE CÂMARA ÚNICA EPIMIOCÁRDICO</t>
  </si>
  <si>
    <t>IMPLANTE DE MARCAPASSO DE CÂMARA ÚNICA TRANSVENOSO</t>
  </si>
  <si>
    <t>IMPLANTE DE PRÓTESE VALVAR</t>
  </si>
  <si>
    <t>INFARTECTOMIA / ANEURISMECTOMIA ASSOCIADA OU NÃO A REVASCULARIZAÇÃO MIOCÁRDICA</t>
  </si>
  <si>
    <t>INSTALAÇÃO DE ASSISTÊNCIA CIRCULATÓRIA</t>
  </si>
  <si>
    <t>LIGADURA DE FÍSTULA SISTÊMICO-PULMONAR</t>
  </si>
  <si>
    <t>PLÁSTICA DE LOJA DE GERADOR DE SISTEMA DE ESTIMULAÇÃO CARDÍACA ARTIFICIAL</t>
  </si>
  <si>
    <t>PLÁSTICA VALVAR</t>
  </si>
  <si>
    <t>PLÁSTICA VALVAR C/ REVASCULARIZAÇÃO MIOCÁRDICA</t>
  </si>
  <si>
    <t>PLÁSTICA VALVAR E/OU TROCA VALVAR MÚLTIPLA</t>
  </si>
  <si>
    <t>RECONSTRUÇÃO DA RAIZ DA AORTA</t>
  </si>
  <si>
    <t>RECONSTRUÇÃO DA RAIZ DA AORTA C/ TUBO VALVADO</t>
  </si>
  <si>
    <t>RESSECÇÃO DE ENDOMIOCARDIOFIBROSE</t>
  </si>
  <si>
    <t>RESSECÇÃO DE MEMBRANA SUB-AÓRTICA</t>
  </si>
  <si>
    <t>RESSECÇÃO DE TUMOR INTRACARDÍACO</t>
  </si>
  <si>
    <t>RETIRADA DE SISTEMA DE ESTIMULAÇÃO CARDÍACA ARTIFICIAL</t>
  </si>
  <si>
    <t>REVASCULARIZAÇÃO MIOCÁRDICA C/ USO DE EXTRACÓRPOREA</t>
  </si>
  <si>
    <t>REVASCULARIZAÇÃO MIOCÁRDICA C/ USO DE EXTRACÓRPOREA (C/ 2 OU MAIS ENXERTOS)</t>
  </si>
  <si>
    <t>REVASCULARIZAÇÃO MIOCÁRDICA S/ USO DE EXTRACORPÓREA</t>
  </si>
  <si>
    <t>REVASCULARIZAÇÃO MIOCÁRDICA S/ USO DE EXTRACORPÓREA (C/ 2 OU MAIS ENXERTOS)</t>
  </si>
  <si>
    <t>TROCA DE ARCO AÓRTICO</t>
  </si>
  <si>
    <t>TROCA DE CONJUNTO DO SEIO CORONÁRIO NO MARCAPASSO MULTI-SITIO</t>
  </si>
  <si>
    <t>TROCA DE ELETRODOS DE MARCAPASSO DE CÂMARA DUPLA</t>
  </si>
  <si>
    <t>TROCA DE ELETRODOS DE MARCAPASSO DE CÂMARA ÚNICA</t>
  </si>
  <si>
    <t>TROCA DE ELETRODOS DE SEIO CORONÁRIO NO CARDIOVERSOR DESFIBRILADOR MULTI-SITIO</t>
  </si>
  <si>
    <t>TROCA DE GERADOR DE CARDIO-DESFIBRILADOR DE CÂMARA ÚNICA / DUPLA</t>
  </si>
  <si>
    <t>TROCA DE GERADOR DE MARCAPASSO DE CÂMARA DUPLA</t>
  </si>
  <si>
    <t>TROCA DE GERADOR DE MARCAPASSO DE CÂMARA ÚNICA</t>
  </si>
  <si>
    <t>TROCA DE GERADOR E DE ELETRODO DE MARCAPASSO DE CÂMARA ÚNICA</t>
  </si>
  <si>
    <t>TROCA DE GERADOR E DE ELETRODOS DE MARCAPASSO DE CÂMARA DUPLA</t>
  </si>
  <si>
    <t>TROCA VALVAR C/ REVASCULARIZAÇÃO MIOCÁRDICA</t>
  </si>
  <si>
    <t>PLASTIA ARTERIAL COM REMENDO (QUALQUER TÉCNICA)</t>
  </si>
  <si>
    <t>PONTE-TROMBOENDARTERECTOMIA AORTO-ILÍACA</t>
  </si>
  <si>
    <t>PONTE-TROMBOENDARTERECTOMIA DE CARÓTIDA</t>
  </si>
  <si>
    <t>RETIRADA DE PRÓTESE INFECTADA EM POSIÇÃO NÃO AÓRTICA</t>
  </si>
  <si>
    <t>REVASCULARIZAÇÃO DE ARTÉRIAS VISCERAIS</t>
  </si>
  <si>
    <t>REVASCULARIZAÇÃO DO MEMBRO SUPERIOR</t>
  </si>
  <si>
    <t>REVASCULARIZAÇÃO POR PONTE / TROMBOENDARTERECTOMIA DE OUTRAS ARTERIAS DISTAIS</t>
  </si>
  <si>
    <t>REVASCULARIZAÇÃO POR PONTE / TROMBOENDARTERECTOMIA FEMURO-POPLÍTEA DISTAL</t>
  </si>
  <si>
    <t>REVASCULARIZAÇÃO POR PONTE / TROMBOENDARTERECTOMIA FEMURO-POPLÍTEA PROXIMAL</t>
  </si>
  <si>
    <t>TRANSPOSIÇÃO DE VEIAS DO SISTEMA VENOSO PROFUNDO</t>
  </si>
  <si>
    <t>ANGIOPLASTIA CORONARIANA COM IMPLANTE DE STENT</t>
  </si>
  <si>
    <t>ANGIOPLASTIA EM ENXERTO CORONARIANO (COM IMPLANTE DE STENT)</t>
  </si>
  <si>
    <t>ATRIOSEPTOSTOMIA COM CATETER BALÃO</t>
  </si>
  <si>
    <t>FECHAMENTO PERCUTÂNEO DO CANAL ARTERIAL / FISTULAS ARTERIOVENOSAS COM LIBERAÇÃO DE COILS</t>
  </si>
  <si>
    <t>RETIRADA DE CORPO ESTRANHO DE SISTEMA CARDIOVASCULAR POR TÉCNICAS HEMODINÂMICAS</t>
  </si>
  <si>
    <t>VALVULOPLASTIA AÓRTICA PERCUTÂNEA</t>
  </si>
  <si>
    <t>VALVULOPLASTIA MITRAL PERCUTÂNEA</t>
  </si>
  <si>
    <t>VALVULOPLASTIA PULMONAR PERCUTÂNEA</t>
  </si>
  <si>
    <t>ALCOOLIZAÇÃO PERCUTÂNEA DE HEMANGIOMA E MALFORMAÇÃO VENOSAS (INCLUI ESTUDO ANGIOGRAFICO)</t>
  </si>
  <si>
    <t>ANGIOPLASTIA INTRALUMINAL DE AORTA, VEIA CAVA / VASOS ILÍACOS (COM STENT)</t>
  </si>
  <si>
    <t>ANGIOPLASTIA INTRALUMINAL DE AORTA, VEIA CAVA / VASOS ILÍACOS (SEM STENT)</t>
  </si>
  <si>
    <t>ANGIOPLASTIA INTRALUMINAL DE VASOS DAS EXTREMIDADES (COM STENT NÃO RECOBERTO)</t>
  </si>
  <si>
    <t>ANGIOPLASTIA INTRALUMINAL DE VASOS DAS EXTREMIDADES (COM STENT RECOBERTO)</t>
  </si>
  <si>
    <t>ANGIOPLASTIA INTRALUMINAL DE VASOS DO PESCOÇO / TRONCOS SUPRA-AÓRTICOS (SEM STENT)</t>
  </si>
  <si>
    <t>ANGIOPLASTIA INTRALUMINAL DE VASOS DO PESCOÇO OU TRONCOS SUPRA-AÓRTICOS (COM STENT NÃO RECOBERTO)</t>
  </si>
  <si>
    <t>ANGIOPLASTIA INTRALUMINAL DE VASOS VISCERAIS COM STENT NÃO RECOBERTO</t>
  </si>
  <si>
    <t>ANGIOPLASTIA INTRALUMINAL DE VASOS VISCERAIS COM STENT RECOBERTO</t>
  </si>
  <si>
    <t>ANGIOPLASTIA INTRALUMINAL DOS VASOS DO PESCOÇO / TRONCOS SUPRA-AÓRTICOS (COM STENT RECOBERTO)</t>
  </si>
  <si>
    <t>COLOCAÇÃO PERCUTÂNEA DE FILTRO DE VEIA CAVA (NA TROMBOSE VENOSA PERIFÉRICA E EMBOLIA PULMONAR)</t>
  </si>
  <si>
    <t>CORREÇÃO ENDOVASCULAR DE ANEURISMA / DISSECÇÃO DA AORTA ABDOMINAL COM ENDOPRÓTESE RETA / CÔNICA</t>
  </si>
  <si>
    <t>CORREÇÃO ENDOVASCULAR DE ANEURISMA / DISSECÇÃO DA AORTA ABDOMINAL E ILÍACAS COM ENDOPRÓTESE BIFURCADA</t>
  </si>
  <si>
    <t>CORREÇÃO ENDOVASCULAR DE ANEURISMA / DISSECÇÃO DA AORTA TORÁCICA COM ENDOPRÓTESE RETA OU CÔNICA</t>
  </si>
  <si>
    <t>CORREÇÃO ENDOVASCULAR DE ANEURISMA / DISSECÇÃO DAS ILÍACAS COM ENDOPRÓTESE TUBULAR</t>
  </si>
  <si>
    <t>EMBOLIZAÇÃO ARTERIAL DE HEMORRAGIA DIGESTIVA (INCLUI PROCEDIMENTO ENDOSCÓPICO E/OU ESTUDO ANGIOGRÁFICO)</t>
  </si>
  <si>
    <t>EMBOLIZAÇÃO DE MALFORMAÇÃO VASCULAR ARTÉRIO-VENOSA (INCLUI ESTUDO ANGIOGRÁFICO)</t>
  </si>
  <si>
    <t>EMBOLIZAÇÃO DE MALFORMAÇÃO VASCULAR POR PUNÇÃO DIRETA (INCLUI DROGAS EMBOLIZANTES)</t>
  </si>
  <si>
    <t>FECHAMENTO PERCUTÂNEO DE FISTULAS ARTERIOVENOSAS COM LIBERAÇÃO DE COILS</t>
  </si>
  <si>
    <t>FIBRINÓLISE PARA EMBOLIA PULMONAR MACICA INTRAVASCULAR POR CATETER (INCLUI FIBRINOLÍTICO)</t>
  </si>
  <si>
    <t>FIBRINÓLISE VISCERAL INTRAVASCULAR POR CATETER (INCLUI FIBRINOLÍTICO)</t>
  </si>
  <si>
    <t>IMPLANTAÇÃO DE SHUNT INTRA-HEPÁTICO PORTO-SISTÊMICO (TIPS) COM STENT NÃO RECOBERTO</t>
  </si>
  <si>
    <t>OCLUSÃO PERCUTÂNEA ENDOVASCULAR DE ARTÉRIA / VEIA</t>
  </si>
  <si>
    <t>RECONSTRUÇÃO DA BIFURCAÇÃO AORTO-ILÍACA COM ANGIOPLASTIA E STENTS</t>
  </si>
  <si>
    <t>TRATAMENTO DE EPISTAXE POR EMBOLIZAÇÃO (INCLUI ESTUDO ANGIOGRÁFICO E/OU ENDOSCÓPICO)</t>
  </si>
  <si>
    <t>TRATAMENTO DE HEMATURIA OU SANGRAMENTO GENITAL POR EMBOLIZAÇÃO (INCLUI ESTUDO ANGIOGRÁFICO E/OU ENDOSCÓPICO)</t>
  </si>
  <si>
    <t>TRATAMENTO DE HEMOPTISE POR EMBOLIZAÇÃO PERCUTÂNEA (INCLUI ESTUDO ANGIOGRÁFICO)</t>
  </si>
  <si>
    <t>ESTUDO ELETROFISIOLÓGICO DIAGNÓSTICO</t>
  </si>
  <si>
    <t>ESTUDO ELETROFISIOLÓGICO TERAPÊUTICO I (ABLAÇÃO DE FLUTTER ATRIAL)</t>
  </si>
  <si>
    <t>ESTUDO ELETROFISIOLÓGICO TERAPÊUTICO I (ABLAÇÃO DE TAQUICARDIA ATRIAL DIREITA)</t>
  </si>
  <si>
    <t>ESTUDO ELETROFISIOLÓGICO TERAPÊUTICO I (ABLAÇÃO DE TAQUICARDIA POR REENTRADA NODAL DE VIAS ANÔMALAS DIREITAS, DE TV IDIOPÁTICA, DE VENTRÍCULO DIREITO E VENTRÍCULO ESQUERDO).</t>
  </si>
  <si>
    <t>ESTUDO ELETROFISIOLÓGICO TERAPÊUTICO I (ABLAÇÃO DO NÓDULO ARCHOV-TAWARA)</t>
  </si>
  <si>
    <t>ESTUDO ELETROFISIOLÓGICO TERAPÊUTICO II (ABLAÇÃO DAS VIAS ANÔMALAS MÚLTIPLAS)</t>
  </si>
  <si>
    <t>ESTUDO ELETROFISIOLÓGICO TERAPÊUTICO II (ABLAÇÃO DE FIBRILAÇÃO ATRIAL)</t>
  </si>
  <si>
    <t>ESTUDO ELETROFISIOLÓGICO TERAPÊUTICO II (ABLAÇÃO DE TAQUICARDIA ATRIAL CICATRICIAL)</t>
  </si>
  <si>
    <t>ESTUDO ELETROFISIOLÓGICO TERAPÊUTICO II (ABLAÇÃO DE TAQUICARDIA ATRIAL ESQUERDA)</t>
  </si>
  <si>
    <t>ESTUDO ELETROFISIOLÓGICO TERAPÊUTICO II (ABLAÇÃO DE TAQUICARDIA VENTRICULAR IDIOPÁTICA DO SEIO DE VALSALVA ESQUERDO)</t>
  </si>
  <si>
    <t>ESTUDO ELETROFISIOLÓGICO TERAPÊUTICO II (ABLAÇÃO DE TAQUICARDIA VENTRICULAR SUSTENTADA COM CARDIOPATIA ESTRUTURAL)</t>
  </si>
  <si>
    <t>ESTUDO ELETROFISIOLÓGICO TERAPÊUTICO II (ABLAÇÃO DE VIAS ANÔMALAS ESQUERDAS)</t>
  </si>
  <si>
    <t>IMPLANTE OSTEOINTEGRADO EXTRA-ORAL BUCO-MAXILO-FACIAL</t>
  </si>
  <si>
    <t>BRAQUITERAPIA OFTÁLMICA</t>
  </si>
  <si>
    <t>INTERNAÇÃO P/ QUIMIOTERAPIA DE ADMINISTRAÇÃO CONTÍNUA</t>
  </si>
  <si>
    <t>INTERNAÇÃO P/ QUIMIOTERAPIA DE LEUCEMIAS AGUDAS / CRÔNICAS AGUDIZADAS</t>
  </si>
  <si>
    <t>IODOTERAPIA DE CARCINOMA DIFERENCIADO DA TIREÓIDE (150 MCI)</t>
  </si>
  <si>
    <t>IODOTERAPIA DE CARCINOMA DIFERENCIADO DA TIREÓIDE (100 MCI)</t>
  </si>
  <si>
    <t>IODOTERAPIA DE CARCINOMA DIFERENCIADO DA TIREÓIDE (200 MCI)</t>
  </si>
  <si>
    <t>IODOTERAPIA DE CARCINOMA DIFERENCIADO DA TIREÓIDE (250 MCI)</t>
  </si>
  <si>
    <t>DRENAGEM TUBULAR PLEURAL ABERTA (PLEUROSTOMIA)</t>
  </si>
  <si>
    <t>TRATAMENTO CIRURGICO DE LUXACAO / FRATURA-LUXACAO ACROMIO-CLAVICULAR</t>
  </si>
  <si>
    <t>TRATAMENTO CIRÚRGICO DE PSEUDARTROSE NA REGIÃO METAFISE-EPIFISÁRIA DISTAL DO RÁDIO E ULNA</t>
  </si>
  <si>
    <t>CORREÇÃO DE PERSISTÊNCIA DO CANAL ARTERIAL NO RÉCEM-NASCIDO</t>
  </si>
  <si>
    <t>DRENAGEM C/ BIOPSIA DE PERICÁRDIO</t>
  </si>
  <si>
    <t>IMPLANTE DE MARCAPASSO TEMPORÁRIO TRANSVENOSO</t>
  </si>
  <si>
    <t>TRATAMENTO DE CONTUSÃO MIOCÁRDICA</t>
  </si>
  <si>
    <t>TRATAMENTO DE FERIMENTO CARDÍACO PERFURO-CORTANTE</t>
  </si>
  <si>
    <t>ANASTOMOSE ESPLENO-RENAL / OUTRA DERIVAÇÃO CENTRAL</t>
  </si>
  <si>
    <t>EXERESE DE GANGLIO LINFÁTICO</t>
  </si>
  <si>
    <t>FASCIOTOMIA P/ DESCOMPRESSÃO</t>
  </si>
  <si>
    <t>LINFADENECTOMIA PÉLVICA</t>
  </si>
  <si>
    <t>TRATAMENTO CIRÚRGICO DE LESÕES VASCULARES TRAUMÁTICAS DE MEMBRO INFERIOR BILATERAL</t>
  </si>
  <si>
    <t>TRATAMENTO CIRÚRGICO DE LESÕES VASCULARES TRAUMÁTICAS DE MEMBRO INFERIOR UNILATERAL</t>
  </si>
  <si>
    <t>TRATAMENTO CIRÚRGICO DE LESÕES VASCULARES TRAUMÁTICAS DE MEMBRO SUPERIOR BILATERAL</t>
  </si>
  <si>
    <t>TRATAMENTO CIRÚRGICO DE LESÕES VASCULARES TRAUMÁTICAS DE MEMBRO SUPERIOR UNILATERAL</t>
  </si>
  <si>
    <t>TRATAMENTO CIRÚRGICO DE LESÕES VASCULARES TRAUMÁTICAS DO ABDÔMEN</t>
  </si>
  <si>
    <t>TRATAMENTO CIRÚRGICO DE VARIZES (UNILATERAL)</t>
  </si>
  <si>
    <t>DRENAGEM DE HEMORRAGIA DE CORÓIDE</t>
  </si>
  <si>
    <t>TRATAMENTO CIRÚRGICO DE IMPERFURAÇÃO COANAL (UNI / BILATERAL)</t>
  </si>
  <si>
    <t>CORREÇÃO CIRÚRGICA DE FÍSTULA ORO-NASAL / ORO-SINUSAL</t>
  </si>
  <si>
    <t>MAXILECTOMIA PARCIAL</t>
  </si>
  <si>
    <t>REDUÇÃO DE FRATURA DA MAXILA - LE FORT I SEM OSTEOSSÍNTESE.</t>
  </si>
  <si>
    <t>REDUÇÃO DE FRATURA DA MANDÍBULA SEM OSTEOSSINTESE.</t>
  </si>
  <si>
    <t>ALVEOLOPLASTIA COM ENXERTO ÓSSEO EM PACIENTE COM ANOMALIA CRÂNIOFACIAL</t>
  </si>
  <si>
    <t>CRANIOPLASTIA</t>
  </si>
  <si>
    <t>CRANIOTOMIA DESCOMPRESSIVA</t>
  </si>
  <si>
    <t>CRANIOTOMIA DESCOMPRESSIVA DA FOSSA POSTERIOR</t>
  </si>
  <si>
    <t>CRANIOTOMIA PARA RETIRADA DE CORPO ESTRANHO INTRACRANIANO</t>
  </si>
  <si>
    <t>DERIVACAO RAQUE-PERITONEAL</t>
  </si>
  <si>
    <t>DERIVACAO VENTRICULAR EXTERNAR-SUBGALEAL EXTERNA</t>
  </si>
  <si>
    <t>DERIVACAO VENTRICULAR PARA PERITONEO / ATRIO / PLEURA / RAQUE</t>
  </si>
  <si>
    <t>RESSECÇÃO DE MUCOCELE FRONTAL</t>
  </si>
  <si>
    <t>RETIRADA DE DERIVACAO VENTRICULAR PARA PERITONEO / ATRIO / PLEURA / RAQUE</t>
  </si>
  <si>
    <t>RETIRADA DE PLACA DE CRANIOPLASTIA</t>
  </si>
  <si>
    <t>REVISAO DE DERIVACAO VENTRICULAR PARA PERITONEO / ATRIO / PLEURA / RAQUE</t>
  </si>
  <si>
    <t>TRATAMENTO CIRURGICO DE ABSCESSO INTRACRANIANO</t>
  </si>
  <si>
    <t>TRATAMENTO CIRURGICO DE CRANIOSSINOSTOSE COM SUTURA UNICA</t>
  </si>
  <si>
    <t>TRATAMENTO CIRURGICO DE FRATURA DO CRANIO COM AFUNDAMENTO</t>
  </si>
  <si>
    <t>TRATAMENTO CIRURGICO DE HEMATOMA EXTRADURAL</t>
  </si>
  <si>
    <t>TRATAMENTO CIRURGICO DE HEMATOMA INTRACEREBRAL</t>
  </si>
  <si>
    <t>TRATAMENTO CIRURGICO DE HEMATOMA SUBDURAL AGUDO</t>
  </si>
  <si>
    <t>TRATAMENTO CIRURGICO DE HEMATOMA SUBDURAL CRONICO</t>
  </si>
  <si>
    <t>TRATAMENTO CIRÚRGICO DE OSTEOMIELITE DO CRÂNIO</t>
  </si>
  <si>
    <t>TREPANACAO CRANIANA PARA PROPEDEUTICA NEUROCIRURGICA / IMPLANTE PARA MONITORIZACAO PIC</t>
  </si>
  <si>
    <t>TREPANAÇÃO CRANIANA PARA PUNÇÃO OU BIÓPSIA</t>
  </si>
  <si>
    <t>NEUROLISE NAO FUNCIONAL DE NERVOS PERIFERICOS</t>
  </si>
  <si>
    <t>NEURORRAFIA</t>
  </si>
  <si>
    <t>TRANSPOSICAO DO NERVO CUBITAL</t>
  </si>
  <si>
    <t>TRATAMENTO CIRURGICO DE SINDROME COMPRESSIVA EM TUNEL OSTEO-FIBROSO AO NIVEL DO CARPO</t>
  </si>
  <si>
    <t>SIMPATECTOMIA LOMBAR A CEU ABERTO</t>
  </si>
  <si>
    <t>SIMPATECTOMIA LOMBAR VIDEOCIRURGICA</t>
  </si>
  <si>
    <t>SIMPATECTOMIA TORACICA A CEU ABERTO</t>
  </si>
  <si>
    <t>SIMPATECTOMIA TORACICA VIDEOCIRURGICA</t>
  </si>
  <si>
    <t>TRATAMENTO DE OUTRAS DOENÇAS DEVIDAS A PROTOZOÁRIOS (B55 A B64)</t>
  </si>
  <si>
    <t>TRATAMENTO DE DOENÇAS INFECCIOSAS INTESTINAIS</t>
  </si>
  <si>
    <t>TRATAMENTO DE OUTRAS DOENÇAS DO SANGUE E DOS ÓRGÃOS HEMATOPOIÉTICOS</t>
  </si>
  <si>
    <t>TRATAMENTO DE TRANSTORNOS DA GLÂNDULA TIREOIDE</t>
  </si>
  <si>
    <t>TRATAMENTO DE TRANSTORNOS DE OUTRAS GLÂNDULAS ENDÓCRINAS</t>
  </si>
  <si>
    <t>AJUSTE MEDICAMENTOSO DE SITUAÇÕES NEUROLÓGICAS AGUDIZADAS</t>
  </si>
  <si>
    <t>INTERNAÇÃO P/ O TRATAMENTO MEDICAMENTOSO DA OSTEOGENESIS IMPERFECTA</t>
  </si>
  <si>
    <t>TRATAMENTO CLÍNICO DE ABSCESSO CEREBRAL</t>
  </si>
  <si>
    <t>TRATAMENTO CONSERVADOR DE TRAUMATISMO CRANIOENCEFÁLICO (GRAU LEVE)</t>
  </si>
  <si>
    <t>TRATAMENTO CONSERVADOR DE TRAUMATISMO CRANIOENCEFÁLICO (GRAU MÉDIO)</t>
  </si>
  <si>
    <t>TRATAMENTO CLÍNICO DAS MIELITES / MIELOPATIAS</t>
  </si>
  <si>
    <t>TRATAMENTO DE COMPLICAÇÕES DA HIDROCEFALIA</t>
  </si>
  <si>
    <t>TRATAMENTO DE CRISES EPILÉTICAS NÃO CONTROLADAS</t>
  </si>
  <si>
    <t>TRATAMENTO DE DOENÇA DOS NEURÔNIOS MOTORES CENTRAIS C/ OU S/ AMIOTROFIAS</t>
  </si>
  <si>
    <t>TRATAMENTO DE DOENÇAS NEURO-DEGENERATIVAS</t>
  </si>
  <si>
    <t>TRATAMENTO DE FRATURA DA COLUNA VERTEBRAL C/ LESÃO DA MEDULA ESPINHAL</t>
  </si>
  <si>
    <t>ATENDIMENTO A PACIENTE SOB CUIDADOS PROLONGADOS POR ENFERMIDADES CARDIOVASCULARES</t>
  </si>
  <si>
    <t>TRATAMENTO CLÍNICO EM SAÚDE MENTAL EM SITUAÇÃO DE RISCO ELEVADO DE SUICÍDIO.</t>
  </si>
  <si>
    <t>TRATAMENTO CLÍNICO PARA AVALIAÇÃO DIAGNÓSTICA E ADEQUAÇÃO TERAPÊUTICA, INCLUINDO NECESSIDADES DE SAÚDE DECORRENTES DO USO DE ÁLCOOL E OUTRAS DROGAS</t>
  </si>
  <si>
    <t>TRATAMENTO CLÍNICO DE TRANSTORNOS MENTAIS E COMPORTAMENTAIS DEVIDO AO USO DE ?CRACK?.</t>
  </si>
  <si>
    <t>CONJ.TROCA P/DPA (PACIENTE-MES C/ INSTALACAO DOMICILIAR E MANUTENCAO DA MAQUINA CICLADORA)</t>
  </si>
  <si>
    <t>AVALIAÇÃO CLÍNICA PARA DIAGNÓSTICO DE DOENÇAS RARAS - EIXO I: 1-ANOMALIAS CONGÊNITAS OU DE MANIFESTAÇÃO TARDIA</t>
  </si>
  <si>
    <t>AVALIAÇÃO CLÍNICA PARA DIAGNÓSTICO DE DOENÇAS RARAS - EIXO I: 2- DEFICIÊNCIA INTELECTUAL</t>
  </si>
  <si>
    <t>AVALIAÇÃO CLÍNICA DE DIAGNÓSTICO DE DOENÇAS RARAS EIXO I: 3 - ERROS INATOS DE METABOLISMO</t>
  </si>
  <si>
    <t>ACOMPANHAMENTO DE PACIENTE PÓS-CIRURGIA BARIÁTRICA POR EQUIPE MULTIPROFISSIONAL</t>
  </si>
  <si>
    <t>QUIMIOTERAPIA DO ADENOCARCINOMA DE COLON AVANÇADO -1ª LINHA</t>
  </si>
  <si>
    <t>QUIMIOTERAPIA DO ADENOCARCINOMA DE COLON AVANÇADO - 2ª LINHA</t>
  </si>
  <si>
    <t>HORMONIOTERAPIA DO ADENOCARCINOMA DE ENDOMÉTRIO AVANÇADO</t>
  </si>
  <si>
    <t>QUIMIOTERAPIA DO ADENOCARCINOMA DE ESTÔMAGO AVANÇADO</t>
  </si>
  <si>
    <t>QUIMIOTERAPIA DO ADENOCARCINOMA DE PÂNCREAS AVANÇADO</t>
  </si>
  <si>
    <t>HORMONIOTERAPIA DO ADENOCARCINOMA DE PRÓSTATA AVANÇADO - 2ª LINHA</t>
  </si>
  <si>
    <t>HORMONIOTERAPIA DO ADENOCARCINOMA DE PRÓSTATA AVANÇADO - 1ª LINHA</t>
  </si>
  <si>
    <t>QUIMIOTERAPIA DO ADENOCARCINOMA DE PRÓSTATA RESISTENTE A HORMONIOTERAPIA</t>
  </si>
  <si>
    <t>QUIMIOTERAPIA DO CARCINOMA DE RETO AVANÇADO -1ª LINHA</t>
  </si>
  <si>
    <t>QUIMIOTERAPIA DO CARCINOMA DE RETO AVANÇADO - 2ª LINHA</t>
  </si>
  <si>
    <t>QUIMIOTERAPIA DO APUDOMA/TUMOR NEUROENDÓCRINO AVANÇADO</t>
  </si>
  <si>
    <t>QUIMIOTERAPIA DO CARCINOMA DE ADRENAL AVANÇADO</t>
  </si>
  <si>
    <t>QUIMIOTERAPIA DO CARCINOMA DE MAMA AVANÇADO -1ª LINHA</t>
  </si>
  <si>
    <t>QUIMIOTERAPIA DO CARCINOMA DE MAMA AVANÇADO - 2ª LINHA</t>
  </si>
  <si>
    <t>QUIMIOTERAPIA DO CARCINOMA DE NASOFARINGE AVANÇADO</t>
  </si>
  <si>
    <t>QUIMIOTERAPIA DO CARCINOMA DE RIM AVANÇADO</t>
  </si>
  <si>
    <t>QUIMIOTERAPIA DO CARCINOMA EPIDERMÓIDE / ADENOCARCINOMA DE ESÔFAGO AVANÇADO</t>
  </si>
  <si>
    <t>QUIMIOTERAPIA DO CARCINOMA EPIDERMÓIDE / ADENOCARCINOMA DO COLO OU DO CORPO UTERINO AVANÇADO</t>
  </si>
  <si>
    <t>QUIMIOTERAPIA DO CARCINOMA EPIDERMÓIDE DE CANAL ANAL/ MARGEM ANAL AVANÇADO</t>
  </si>
  <si>
    <t>QUIMIOTERAPIA DO CARCINOMA EPIDERMÓIDE DE CABEÇA E PESCOÇO AVANÇADO</t>
  </si>
  <si>
    <t>QUIMIOTERAPIA DO CARCINOMA PULMONAR DE CÉLULAS NÃO PEQUENAS AVANÇADO</t>
  </si>
  <si>
    <t>QUIMIOTERAPIA DO CARCINOMA PULMONAR INDIFERENCIADO DE CÉLULAS PEQUENAS AVANÇADO</t>
  </si>
  <si>
    <t>QUIMIOTERAPIA DO MELANOMA MALIGNO AVANÇADO</t>
  </si>
  <si>
    <t>QUIMIOTERAPIA DE METÁSTASE DE ADENOCARCINOMA DE ORIGEM DESCONHECIDA</t>
  </si>
  <si>
    <t>QUIMIOTERAPIA DE METÁSTASE DE CARCINOMA EPIDERMÓIDE/CARCINOMA NEUROENDOCRINO DE ORIGEM DESCONHECIDA</t>
  </si>
  <si>
    <t>QUIMIOTERAPIA DE METÁSTASE DE NEOPLASIA MALIGNA INDIFERENCIADA DE ORIGEM DESCONHECIDA</t>
  </si>
  <si>
    <t>QUIMIOTERAPIA DE NEOPLASIA MALIGNA EPITELIAL DE OVÁRIO OU DE TUBA UTERINA AVANÇADA -1ª LINHA.</t>
  </si>
  <si>
    <t>QUIMIOTERAPIA DE NEOPLASIA MALIGNA EPITELIAL DE OVÁRIO OU DE TUBA UTERINA AVANÇADA - 2ª LINHA)</t>
  </si>
  <si>
    <t>QUIMIOTERAPIA DE SARCOMA DE PARTES MOLES AVANÇADO</t>
  </si>
  <si>
    <t>QUIMIOTERAPIA DE SARCOMA ÓSSEO AVANÇADO</t>
  </si>
  <si>
    <t>QUIMIOTERAPIA DO TUMOR DO ESTROMA GASTROINTESTINAL AVANÇADO</t>
  </si>
  <si>
    <t>QUIMIOTERAPIA DE TUMOR DO SISTEMA NERVOSO CENTRAL AVANÇADO</t>
  </si>
  <si>
    <t>HORMONIOTERAPIA DO CARCINOMA DE MAMA AVANÇADO - 2ª LINHA</t>
  </si>
  <si>
    <t>HORMONIOTERAPIA DO CARCINOMA DE MAMA AVANÇADO- 1ª LINHA</t>
  </si>
  <si>
    <t>QUIMIOTERAPIA DO CARCINOMA DE TIREOIDE AVANÇADO</t>
  </si>
  <si>
    <t>QUIMIOTERAPIA DO CARCINOMA DE PÊNIS AVANÇADO</t>
  </si>
  <si>
    <t>QUIMIOTERAPIA DE CARCINOMA DO FÍGADO OU DO TRATO BILIAR AVANÇADO</t>
  </si>
  <si>
    <t>QUIMIOTERAPIA DE NEOPLASIA MALIGNA DO TIMO AVANÇADA</t>
  </si>
  <si>
    <t>QUIMIOTERAPIA DE CARCINOMA UROTELIAL AVANÇADO</t>
  </si>
  <si>
    <t>POLIQUIMIOTERAPIA DO CARCINOMA DE MAMA HER-2 POSITIVO ? 1ª LINHA</t>
  </si>
  <si>
    <t>MONOQUIMIOTERAPIA DO CARCINOMA DE MAMA HER-2 POSITIVO ? 1ª LINHA</t>
  </si>
  <si>
    <t>POLIQUIMIOTERAPIA COM DUPLO ANTI HER-2 DO CARCINOMA DE MAMA HER-2 POSITIVO 1ª LINHA</t>
  </si>
  <si>
    <t>QUIMIOTERAPIA COM DUPLO ANTI-HER-2 DO CARCINOMA DE MAMA HER-2 POSITIVO ? 1ª LINHA</t>
  </si>
  <si>
    <t>QUIMIOTERAPIA DE DOENÇA LINFOPROLIFERATIVA RARA -1ª LINHA.</t>
  </si>
  <si>
    <t>QUIMIOTERAPIA DE DOENÇA LINFOPROLIFERATIVA RARA - 2ª LINHA</t>
  </si>
  <si>
    <t>QUIMIOTERAPIA DE DOENÇA MIELOPROLIFERATIVA RARA - 1ª LINHA</t>
  </si>
  <si>
    <t>QUIMIOTERAPIA DE DOENÇA MIELOPROLIFERATIVA RARA - 2ª LINHA.</t>
  </si>
  <si>
    <t>QUIMIOTERAPIA DE LEUCEMIA LINFOCITICA CRONICA - 1ª LINHA.</t>
  </si>
  <si>
    <t>QUIMIOTERAPIA DE LEUCEMIA LINFOCITICA CRONICA - 2ª LINHA.</t>
  </si>
  <si>
    <t>QUIMIOTERAPIA DE LEUCEMIA MIELOIDE CRONICA QUALQUER FASE - CONTROLE SANGÜINEO</t>
  </si>
  <si>
    <t>QUIMIOTERAPIA DA LEUCEMIA MIELÓIDE CRÔNICA EM FASE BLÁSTICA - MARCADOR POSITIVO - 2ª LINHA.</t>
  </si>
  <si>
    <t>QUIMIOTERAPIA DA LEUCEMIA MIELÓIDE CRÔNICA EM FASE BLASTICA - MARCADOR POSITIVO - SEM FASE CRÔNICA OU DE TRANSFORMAÇÃO ANTERIOR (1ª LINHA).</t>
  </si>
  <si>
    <t>QUIMIOTERAPIA DE LEUCEMIA MIELÓIDE CRÔNICA EM FASE BLÁSTICA - MARCADOR POSITIVO-3ª LINHA</t>
  </si>
  <si>
    <t>QUIMIOTERAPIA DA LEUCEMIA MIELÓIDE CRÔNICA EM FASE CRÔNICA - MARCADOR POSITIVO - 1ª LINHA.</t>
  </si>
  <si>
    <t>QUIMIOTERAPIA DE LEUCEMIA MIELÓIDE CRÔNICA EM FASE CRÔNICA - MARCADOR POSITIVO - 3ª LINHA</t>
  </si>
  <si>
    <t>QUMIOTERAPIA DE LEUCEMIA MIELÓIDE CRÔNICA EM FASE DE TRANSFORMAÇÃO - MARCADOR POSITIVO - 3ª LINHA</t>
  </si>
  <si>
    <t>QUIMIOTERAPIA DA LEUCEMIA MIELÓIDE CRÔNICA EM FASE DE TRANSFORMAÇÃO - MARCADOR POSITIVO - 2ªLINHA</t>
  </si>
  <si>
    <t>QUIMIOTERAPIA DE LEUCEMIA MIELÓIDE CRÔNICA EM FASE DE TRANSFORMAÇÃO - MARCADOR POSITIVO - SEM FASE CRONICA ANTERIOR (1ª LINHA)</t>
  </si>
  <si>
    <t>QUIMIOTERAPIA DE LINFOMA NÃO HODGKIN DE BAIXO GRAU DE MALIGNIDADE (1ª LINHA)</t>
  </si>
  <si>
    <t>QUIMIOTERAPIA DE LINFOMA NÃO HODGKIN DE BAIXO GRAU DE MALIGNIDADE - 2ªLINHA</t>
  </si>
  <si>
    <t>QUIMIOTERAPIA DE NEOPLASIA DE CÉLULAS PLASMÁTICAS - 1ª LINHA.</t>
  </si>
  <si>
    <t>QUIMIOTERAPIA DE NEOPLASIA DE CÉLULAS PLASMÁTICAS - 2ª LINHA.</t>
  </si>
  <si>
    <t>QUIMIOTERAPIA DA TRICOLEUCEMIA - 2ª LINHA</t>
  </si>
  <si>
    <t>QUIMIOTERAPIA DE TRICOLEUCEMIA - 1ªLINHA.</t>
  </si>
  <si>
    <t>QUIMIOTERAPIA DE LEUCEMIA MIELÓIDE CRÔNICA EM FASE CRÔNICA - MARCADOR POSITIVO - 2ª LINHA</t>
  </si>
  <si>
    <t>QUIMIOTERAPIA DE LINFOMA FOLICULAR- 1ª LINHA</t>
  </si>
  <si>
    <t>QUIMIOTERAPIA DO ADENOCARCINOMA DE RETO (PRÉVIA)</t>
  </si>
  <si>
    <t>QUIMIOTERAPIA DO CARCINOMA DE MAMA (PRÉVIA)</t>
  </si>
  <si>
    <t>QUIMIOTERAPIA DO CARCINOMA EPIDERMÓIDE / ADENOCARCINOMA DO COLO UTERINO</t>
  </si>
  <si>
    <t>QUIMIOTERAPIA DO CARCINOMA EPIDERMÓIDE DE RETO/ CANAL ANAL/ MARGEM ANAL</t>
  </si>
  <si>
    <t>QUIMIOTERAPIA DO CARCINOMA EPIDERMÓIDE DE SEIO PARA-NASAL/ LARINGE / HIPOFARINGE/ OROFARINGE /CAVIDADE ORAL</t>
  </si>
  <si>
    <t>QUIMIOTERAPIA DO CARCINOMA DE BEXIGA</t>
  </si>
  <si>
    <t>QUIMIOTERAPIA DO CARCINOMA DE NASOFARINGE</t>
  </si>
  <si>
    <t>QUIMIOTERAPIA DO CARCINOMA PULMONAR DE CÉLULAS NÃO PEQUENAS (PRÉVIA)</t>
  </si>
  <si>
    <t>QUIMIOTERAPIA DO CARCINOMA PULMONAR INDIFERENCIADO DE CÉLULAS PEQUENAS (PRÉVIA)</t>
  </si>
  <si>
    <t>QUIMIOTERAPIA DE CARCINOMA EPIDERMÓIDE / ADENOCARCINOMA DE ESÔFAGO</t>
  </si>
  <si>
    <t>QUIMIOTERAPIA DO CARCINOMA EPIDERMOIDE DE VULVA</t>
  </si>
  <si>
    <t>QUIMIOTERAPIA DE NEOPLASIA MALIGNA EPITELIAL DE OVÁRIO OU DA TUBA UTERINA - 2ª LINHA</t>
  </si>
  <si>
    <t>QUIMIOTERAPIA DE NEOPLASIA MALIGNA EPITELIAL DE OVÁRIO OU DA TUBA UTERINA - 1ª LINHA</t>
  </si>
  <si>
    <t>QUIMIOTERAPIA DE OSTEOSSARCOMA - 2ª LINHA.</t>
  </si>
  <si>
    <t>QUIMIOTERAPIA DE SARCOMA ÓSSEO / OSTEOSSARCOMA - 1ª LINHA</t>
  </si>
  <si>
    <t>QUIMIOTERAPIA DO ADENOCARCINOMA DE ESTÔMAGO (PRÉ-OPERATÓRIA)</t>
  </si>
  <si>
    <t>POLIQUIMIOTERAPIA DO CARCINOMA DE MAMA HER-2 POSITIVO EM ESTÁDIO III (PRÉVIA)</t>
  </si>
  <si>
    <t>QUIMIOTERAPIA INTRA-VESICAL</t>
  </si>
  <si>
    <t>QUIMIOTERAPIA DE ADENOCARCINOMA DE CÓLON</t>
  </si>
  <si>
    <t>QUIMIOTERAPIA DO ADENOCARCINOMA DE RETO (ADJUVANTE)</t>
  </si>
  <si>
    <t>HORMONIOTERAPIA DO CARCINOMA DE MAMA EM ESTÁDIO I</t>
  </si>
  <si>
    <t>QUIMIOTERAPIA DO CARCINOMA DE MAMA EM ESTÁDIO III</t>
  </si>
  <si>
    <t>QUIMIOTERAPIA DO CARCINOMA DE MAMA EM ESTÁDIO II</t>
  </si>
  <si>
    <t>HORMONIOTERAPIA DO CARCINOMA DE MAMA EM ESTÁDIO III</t>
  </si>
  <si>
    <t>HORMONIOTERAPIA DO CARCINOMA DE MAMA EM ESTÁDIO II</t>
  </si>
  <si>
    <t>QUIMIOTERAPIA DO CARCINOMA DE MAMA EM ESTÁDIO I</t>
  </si>
  <si>
    <t>QUIMIOTERAPIA DO CARCINOMA PULMONAR DE CÉLULAS NÃO PEQUENAS (ADJUVANTE)</t>
  </si>
  <si>
    <t>QUIMIOTERAPIA DE CARCINOMA PULMONAR INDIFERENCIADO DE CÉLULAS PEQUENAS (ADJUVANTE)</t>
  </si>
  <si>
    <t>QUIMIOTERAPIA DE NEOPLASIA MALIGNA EPITELIAL DE OVÁRIO OU DA TUBA UTERINA</t>
  </si>
  <si>
    <t>QUIMIOTERAPIA DO OSTEOSSARCOMA</t>
  </si>
  <si>
    <t>QUIMIOTERAPIA DE SARCOMA DE PARTES MOLES DE EXTREMIDADE</t>
  </si>
  <si>
    <t>QUIMIOTERAPIA DO ADENOCARCINOMA DE ESTÔMAGO (PÓS OPERATÓRIA)</t>
  </si>
  <si>
    <t>MONOQUIMIOTERAPIA DO CARCINOMA DE MAMA HER-2 POSITIVO EM ESTÁDIO I (ADJUVANTE)</t>
  </si>
  <si>
    <t>MONOQUIMIOTERAPIA DO CARCINOMA DE MAMA HER-2 POSITIVO EM ESTÁDIO II (ADJUVANTE)</t>
  </si>
  <si>
    <t>MONOQUIMIOTERAPIA DO CARCINOMA DE MAMA HER-2 POSITIVO EM ESTÁDIO III (ADJUVANTE)</t>
  </si>
  <si>
    <t>QUIMIOTERAPIA DA DOENÇA DE HODGKIN - 1ª LINHA</t>
  </si>
  <si>
    <t>QUIMIOTERAPIA DA DOENÇA DE HODGKIN - 2ª LINHA</t>
  </si>
  <si>
    <t>QUIMIOTERAPIA DE LEUCEMIA AGUDA/ MIELODISPLASIA / LINFOMA DE BURKITT - 1ª LINHA</t>
  </si>
  <si>
    <t>QUIMIOTERAPIA DE LEUCEMIA AGUDA/ MIELODISPLASIA/LINFOMA LINFOBLÁSTICO/ LINFOMA DE BURKITT - 2ª LINHA</t>
  </si>
  <si>
    <t>QUIMIOTERAPIA DE LINFOMA NÃO HODGKIN GRAU INTERMEDIÁRIO OU ALTO - 2ª LINHA</t>
  </si>
  <si>
    <t>QUIMIOTERAPIA DE LINFOMA NÃO HODGKIN GRAU INTERMEDIÁRIO OU ALTO - 3ª LINHA</t>
  </si>
  <si>
    <t>QUIMIOTERAPIA DE LINFOMA NÃO HODGKIN DE GRAU DE MALIGNIDADE INTERMEDIÁRIO OU ALTO - 1ª LINHA</t>
  </si>
  <si>
    <t>QUIMIOTERAPIA DE TUMOR GERMINATIVO EXTRA-GONADAL</t>
  </si>
  <si>
    <t>QUIMIOTERAPIA DE TUMOR GERMINATIVO DE OVÁRIO</t>
  </si>
  <si>
    <t>QUIMIOTERAPIA DE NEOPLASIA TROFOBLÁSTICA GESTACIONAL - BAIXO RISCO</t>
  </si>
  <si>
    <t>QUIMIOTERAPIA DE NEOPLASIA TROFOBLÁSTICA GESTACIONAL - CORIOCARCINOMA DE BAIXO RISCO PERSISTENTE / ALTO RISCO / RECIDIVA</t>
  </si>
  <si>
    <t>QUIMIOTERAPIA DE TUMOR GERMINATIVO DE TESTÍCULO - 1ª LINHA</t>
  </si>
  <si>
    <t>QUIMIOTERAPIA DE TUMOR GERMINATIVO DE TESTÍCULO - 2ª LINHA</t>
  </si>
  <si>
    <t>QUIMIOTERAPIA DE LINFOMA DIFUSO DE GRANDES CÉLULAS B ? 1ª LINHA</t>
  </si>
  <si>
    <t>QUIMIOTERAPIA DE LEUCEMIA LINFOIDE/LINFOBLÁSTICA AGUDA E DE LINFOMA LINFOBLÁSTICO - 1ª LINHA ? FASES TERAPÊUTICAS INICIAIS.</t>
  </si>
  <si>
    <t>QUIMIOTERAPIA DE LEUCEMIA LINFOIDE/LINFOBLÁSTICA AGUDA E DE LINFOMA LINFOBLÁSTICO - 1ª LINHA ? FASE DE MANUTENÇÃO</t>
  </si>
  <si>
    <t>QUIMIOTERAPIA DE CANCER NA INFÂNCIA E ADOLESCÊNCIA - 1ª LINHA</t>
  </si>
  <si>
    <t>QUIMIOTERAPIA DE CANCER NA INFÂNCIA E ADOLESCÊNCIA - 2ª LINHA</t>
  </si>
  <si>
    <t>QUIMIOTERAPIA DE CÂNCER NA INFÂNCIA E ADOLESCÊNCIA - 4ª LINHA</t>
  </si>
  <si>
    <t>QUIMIOTERAPIA DE CÂNCER NA INFÂNCIA E ADOLESCÊNCIA - 3ª LINHA</t>
  </si>
  <si>
    <t>QUIMIOTERAPIA DE LEUCEMIA LINFOIDE/LINFOBLÁSTICA AGUDA E DE LINFOMA LINFOBLÁSTICO NA INFÂNCIA E ADOLESCÊNCIA.- 1ª LINHA ? FASES TERAPÊUTICAS INICIAIS.</t>
  </si>
  <si>
    <t>QUIMIOTERAPIA DE LEUCEMIA LINFOIDE/LINFOBLÁSTICA AGUDA E DE LINFOMA LINFOBLÁSTICO NA INFÂNCIA E ADOLESCÊNCIA.- 1ª LINHA ? FASE DE MANUTENÇÃO.</t>
  </si>
  <si>
    <t>FATOR ESTIMULANTE DO CRESCIMENTO DE COLÕNIAS DE GRANULÓCITOS / MACRÓFAGOS</t>
  </si>
  <si>
    <t>QUIMIOTERAPIA INTRA-TECAL</t>
  </si>
  <si>
    <t>INIBIDOR DA OSTEÓLISE</t>
  </si>
  <si>
    <t>ACOMPANHAMENTO DE PACIENTE COM FENILCETONURIA</t>
  </si>
  <si>
    <t>ACOMPANHAMENTO DE PACIENTE COM FIBROSE CÍSTICA</t>
  </si>
  <si>
    <t>ACOMPANHAMENTO DE PACIENTE COM HIPOTIREOIDISMO CONGÊNITO</t>
  </si>
  <si>
    <t>ARTERIOGRAFIA DE MEMBRO</t>
  </si>
  <si>
    <t>CINTILOGRAFIA DE TIREÓIDE COM OU SEM CAPTAÇÃO</t>
  </si>
  <si>
    <t>CINTILOGRAFIA DE OSSOS COM OU SEM FLUXO SANGUÍNEO (CORPO INTEIRO)</t>
  </si>
  <si>
    <t>CINTILOGRAFIA DE PULMÃO P/ PESQUISA DE ASPIRAÇÃO</t>
  </si>
  <si>
    <t>ANGIORESSONANCIA CEREBRAL</t>
  </si>
  <si>
    <t>RESSONANCIA MAGNETICA DE ARTICULACAO TEMPORO-MANDIBULAR (BILATERAL)</t>
  </si>
  <si>
    <t>RESSONANCIA MAGNETICA DE COLUNA CERVICAL/PESCOÇO</t>
  </si>
  <si>
    <t>RESSONANCIA MAGNETICA DE COLUNA LOMBO-SACRA</t>
  </si>
  <si>
    <t>RESSONANCIA MAGNETICA DE COLUNA TORACICA</t>
  </si>
  <si>
    <t>RESSONANCIA MAGNETICA DE CRANIO</t>
  </si>
  <si>
    <t>RESSONANCIA MAGNETICA DE SELA TURCICA</t>
  </si>
  <si>
    <t>RESSONANCIA MAGNETICA DE CORACAO / AORTA C/ CINE</t>
  </si>
  <si>
    <t>RESSONANCIA MAGNETICA DE MEMBRO SUPERIOR (UNILATERAL)</t>
  </si>
  <si>
    <t>RESSONANCIA MAGNETICA DE TORAX</t>
  </si>
  <si>
    <t>RESSONANCIA MAGNETICA DE ABDOMEN SUPERIOR</t>
  </si>
  <si>
    <t>RESSONANCIA MAGNETICA DE BACIA / PELVE / ABDOMEN INFERIOR</t>
  </si>
  <si>
    <t>RESSONANCIA MAGNETICA DE MEMBRO INFERIOR (UNILATERAL)</t>
  </si>
  <si>
    <t>RESSONANCIA MAGNETICA DE VIAS BILIARES/COLANGIORRESSONANCIA</t>
  </si>
  <si>
    <t>TOMOGRAFIA COMPUTADORIZADA DE COLUNA CERVICAL C/ OU S/ CONTRASTE</t>
  </si>
  <si>
    <t>TOMOGRAFIA COMPUTADORIZADA DE COLUNA LOMBO-SACRA C/ OU S/ CONTRASTE</t>
  </si>
  <si>
    <t>TOMOGRAFIA COMPUTADORIZADA DE COLUNA TORACICA C/ OU S/ CONTRASTE</t>
  </si>
  <si>
    <t>TOMOGRAFIA COMPUTADORIZADA DE FACE / SEIOS DA FACE / ARTICULACOES TEMPORO-MANDIBULARES</t>
  </si>
  <si>
    <t>TOMOGRAFIA COMPUTADORIZADA DO PESCOCO</t>
  </si>
  <si>
    <t>TOMOGRAFIA COMPUTADORIZADA DE SELA TURCICA</t>
  </si>
  <si>
    <t>TOMOGRAFIA COMPUTADORIZADA DO CRANIO</t>
  </si>
  <si>
    <t>TOMOGRAFIA POR EMISSÃO DE PÓSITRONS (PET-CT)</t>
  </si>
  <si>
    <t>TOMOGRAFIA COMPUTADORIZADA DE ARTICULACOES DE MEMBRO SUPERIOR</t>
  </si>
  <si>
    <t>TOMOGRAFIA COMPUTADORIZADA DE SEGMENTOS APENDICULARES - (BRACO, ANTEBRAÇO, MÃO, COXA, PERNA, PÉ)</t>
  </si>
  <si>
    <t>TOMOGRAFIA COMPUTADORIZADA DE TORAX</t>
  </si>
  <si>
    <t>TOMOGRAFIA COMPUTADORIZADA DE ABDOMEN SUPERIOR</t>
  </si>
  <si>
    <t>TOMOGRAFIA COMPUTADORIZADA DE ARTICULACOES DE MEMBRO INFERIOR</t>
  </si>
  <si>
    <t>TOMOGRAFIA COMPUTADORIZADA DE PELVE / BACIA / ABDOMEN INFERIOR</t>
  </si>
  <si>
    <t>RETINOPEXIA PNEUMÁTICA</t>
  </si>
  <si>
    <t>REMOÇÃO DE ÓLEO DE SILICONE</t>
  </si>
  <si>
    <t>MIRINGOTOMIA (TIMPANOPLASTIA)</t>
  </si>
  <si>
    <t>OBTURAÇÃO EM DENTE PERMANENTE BIRRADICULAR</t>
  </si>
  <si>
    <t>OBTURAÇÃO EM DENTE PERMANENTE COM TRÊS OU MAIS RAÍZES</t>
  </si>
  <si>
    <t>RETRATAMENTO ENDODÔNTICO EM DENTE PERMANENTE BI-RADICULAR</t>
  </si>
  <si>
    <t>RETRATAMENTO ENDODÔNTICO EM DENTE PERMANENTE COM 3 OU MAIS RAÍZES</t>
  </si>
  <si>
    <t>RETRATAMENTO ENDODÔNTICO EM DENTE PERMANENTE UNI-RADICULAR</t>
  </si>
  <si>
    <t>RASPAGEM CORONO-RADICULAR (POR SEXTANTE)</t>
  </si>
  <si>
    <t>COLOCACAO DE PLACA DE MORDIDA</t>
  </si>
  <si>
    <t>MANUTENCAO PERIODICA DE PROTESE BUCO-MAXILO-FACIAL</t>
  </si>
  <si>
    <t>REEMBASAMENTO E CONSERTO DE PROTESE DENTARIA</t>
  </si>
  <si>
    <t>COLETA DE SANGUE P/ TRANSFUSAO</t>
  </si>
  <si>
    <t>TRIAGEM CLINICA DE DOADOR (A) DE SANGUE</t>
  </si>
  <si>
    <t>APLICACAO DE FATOR VIII DE COAGULACAO</t>
  </si>
  <si>
    <t>SANGRIA TERAPEUTICA</t>
  </si>
  <si>
    <t>TRANSFUSAO DE CONCENTRADO DE HEMACIAS</t>
  </si>
  <si>
    <t>TRANSFUSAO DE CONCENTRADO DE PLAQUETAS</t>
  </si>
  <si>
    <t>TRANSFUSAO DE CRIOPRECIPITADO</t>
  </si>
  <si>
    <t>TRANSFUSAO DE PLASMA ISENTO DE CRIOPRECIPITADO</t>
  </si>
  <si>
    <t>TRANSFUSAO DE SANGUE / COMPONENTES IRRADIADOS</t>
  </si>
  <si>
    <t>TRANSFUSAO DE UNIDADE DE SANGUE TOTAL</t>
  </si>
  <si>
    <t>FOTOTERAPIA (POR SESSÃO)</t>
  </si>
  <si>
    <t>FOTOTERAPIA COM FOTOSSENSIBILIZAÇÃO (POR SESSÃO)</t>
  </si>
  <si>
    <t>ATENDIMENTO FISIOTERAPÊUTICO EM PACIENTE NO PRÉ/PÓS CIRURGIAS UROGINECOLÓGICAS</t>
  </si>
  <si>
    <t>ATENDIMENTO FISIOTERAPÊUTICO EM PACIENTES C/ DISFUNÇÕES UROGINECOLÓGICAS</t>
  </si>
  <si>
    <t>ATENDIMENTO FISIOTERAPÊUTICO EM PACIENTE NO PRÉ E PÓS CIRURGIA ONCOLÓGICA</t>
  </si>
  <si>
    <t>ATENDIMENTO FISIOTERAPÊUTICO EM PACIENTES COM ALTERAÇÕES OCULOMOTORAS CENTRAIS C/ COMPROMETIMENTO SISTÊMICO</t>
  </si>
  <si>
    <t>ATENDIMENTO FISIOTERAPÊUTICO EM PACIENTE COM ALTERAÇÕES OCULOMOTORAS PERIFÉRICAS</t>
  </si>
  <si>
    <t>ATENDIMENTO FISIOTERAPÊUTICO EM PACIENTE COM TRANSTORNO RESPIRATÓRIO COM COMPLICAÇÕES SISTÊMICAS</t>
  </si>
  <si>
    <t>ATENDIMENTO FISIOTERAPÊUTICO EM PACIENTE COM TRANSTORNO RESPIRATÓRIO SEM COMPLICAÇÕES SISTÊMICAS</t>
  </si>
  <si>
    <t>ATENDIMENTO FISIOTERAPÊUTICO EM PACIENTE COM TRANSTORNO CLÍNICO CARDIOVASCULAR</t>
  </si>
  <si>
    <t>ATENDIMENTO FISIOTERAPÊUTICO EM PACIENTE PRÉ/PÓS CIRURGIA CARDIOVASCULAR</t>
  </si>
  <si>
    <t>ATENDIMENTO FISIOTERAPÊUTICO NAS DISFUNÇÕES VASCULARES PERIFÉRICAS</t>
  </si>
  <si>
    <t>ATENDIMENTO FISIOTERAPÊUTICO EM PACIENTES NO PRÉ E PÓS-OPERATÓRIO NAS DISFUNÇÕES MÚSCULO ESQUELÉTICAS</t>
  </si>
  <si>
    <t>ATENDIMENTO FISIOTERAPÊUTICO NAS ALTERAÇÕES MOTORAS</t>
  </si>
  <si>
    <t>ATENDIMENTO FISIOTERAPÊUTICO EM PACIENTES COM DISTÚRBIOS NEURO-CINÉTICO-FUNCIONAIS SEM COMPLICAÇÕES SISTÊMICAS</t>
  </si>
  <si>
    <t>ATENDIMENTO FISIOTERAPÊUTICO EM PACIENTES COM DISTÚRBIOS NEURO-CINÉTICO-FUNCIONAIS COM COMPLICAÇÕES SISTÊMICAS</t>
  </si>
  <si>
    <t>ATENDIMENTO FISIOTERAPÊUTICO NAS DESORDENS DO DESENVOLVIMENTO NEURO MOTOR</t>
  </si>
  <si>
    <t>ATENDIMENTO FISIOTERAPÊUTICO EM PACIENTE C/ COMPROMETIMENTO COGNITIVO</t>
  </si>
  <si>
    <t>ATENDIMENTO FISIOTERAPÊUTICO EM PACIENTE NO PRÉ/PÓS-OPERATÓRIO DE NEUROCIRURGIA</t>
  </si>
  <si>
    <t>ATENDIMENTO FISIOTERAPÊUTICO EM PACIENTE MÉDIO QUEIMADO</t>
  </si>
  <si>
    <t>ATENDIMENTO FISIOTERAPÊUTICO EM PACIENTE COM SEQÜELAS POR QUEIMADURAS (MÉDIO E GRANDE QUEIMADOS)</t>
  </si>
  <si>
    <t>ACOMPANHAMENTO NEUROPSICOLÓGICO DE PACIENTE EM REABILITAÇÃO</t>
  </si>
  <si>
    <t>ADMINISTRACAO DE MEDICAMENTOS NA ATENCAO ESPECIALIZADA.</t>
  </si>
  <si>
    <t>ACOMPANHAMENTO EM SERVIÇO DE REFERÊNCIA EM TRIAGEM NEONATAL (SRTN) - HIPERPLASIA ADRENAL CONGÊNITA.</t>
  </si>
  <si>
    <t>EXAMES IMUNOHEMATOLOGICOS EM DOADOR DE SANGUE</t>
  </si>
  <si>
    <t>EXAMES PRE-TRANSFUSIONAIS I</t>
  </si>
  <si>
    <t>EXAMES PRE-TRANSFUSIONAIS II</t>
  </si>
  <si>
    <t>SOROLOGIA DE DOADOR DE SANGUE</t>
  </si>
  <si>
    <t>TESTE DO ÁCIDO NUCLEICO (NAT) EM AMOSTRAS DE SANGUE DO DOADOR DE SANGUE.</t>
  </si>
  <si>
    <t>DELEUCOCITACAO DE CONCENTRADO DE HEMACIAS</t>
  </si>
  <si>
    <t>DELEUCOCITACAO DE CONCENTRADO DE PLAQUETAS</t>
  </si>
  <si>
    <t>IRRADIACAO DE SANGUE E COMPONENTES DESTINADOS A TRANSFUSAO</t>
  </si>
  <si>
    <t>PREPARO DE COMPONENTES ALIQUOTADOS</t>
  </si>
  <si>
    <t>PREPARO DE COMPONENTES LAVADOS</t>
  </si>
  <si>
    <t>PROCESSAMENTO DE SANGUE</t>
  </si>
  <si>
    <t>OSCILOMETRIA DE IMPULSO</t>
  </si>
  <si>
    <t>MONITORIZACAO AMBULATORIAL DE PRESSAO ARTERIAL (M.A.P.A)</t>
  </si>
  <si>
    <t>APLICAÇÃO DE TESTE P/ PSICODIAGNÓSTICO</t>
  </si>
  <si>
    <t>COLONOSCOPIA (COLOSCOPIA)</t>
  </si>
  <si>
    <t>ESOFAGOGASTRODUODENOSCOPIA</t>
  </si>
  <si>
    <t>RETOSSIGMOIDOSCOPIA</t>
  </si>
  <si>
    <t>CISTOSCOPIA E/OU URETEROSCOPIA E/OU URETROSCOPIA</t>
  </si>
  <si>
    <t>BRONCOSCOPIA (BRONCOFIBROSCOPIA)</t>
  </si>
  <si>
    <t>VIDEOLARINGOSCOPIA</t>
  </si>
  <si>
    <t>ECOCARDIOGRAFIA TRANSTORACICA</t>
  </si>
  <si>
    <t>ULTRASSONOGRAFIA DOPPLER COLORIDO DE VASOS</t>
  </si>
  <si>
    <t>ULTRASSONOGRAFIA DOPPLER DE FLUXO OBSTETRICO</t>
  </si>
  <si>
    <t>ECODOPPLER TRANSCRANIANO</t>
  </si>
  <si>
    <t>PAQUIMETRIA ULTRASSÔNICA</t>
  </si>
  <si>
    <t>ULTRASSONOGRAFIA DE ABDÔMEN SUPERIOR</t>
  </si>
  <si>
    <t>ULTRASSONOGRAFIA DE ABDOMEN TOTAL</t>
  </si>
  <si>
    <t>ULTRASSONOGRAFIA DE APARELHO URINÁRIO</t>
  </si>
  <si>
    <t>ULTRASSONOGRAFIA DE ARTICULACAO</t>
  </si>
  <si>
    <t>ULTRASSONOGRAFIA DE BOLSA ESCROTAL</t>
  </si>
  <si>
    <t>ULTRASSONOGRAFIA DE GLOBO OCULAR / ORBITA (MONOCULAR)</t>
  </si>
  <si>
    <t>ULTRASSONOGRAFIA MAMARIA BILATERAL</t>
  </si>
  <si>
    <t>ULTRASSONOGRAFIA DE PROSTATA POR VIA ABDOMINAL</t>
  </si>
  <si>
    <t>ULTRASSONOGRAFIA DE PROSTATA (VIA TRANSRETAL)</t>
  </si>
  <si>
    <t>ULTRASSONOGRAFIA DE TIREOIDE</t>
  </si>
  <si>
    <t>ULTRASSONOGRAFIA DE TORAX (EXTRACARDIACA)</t>
  </si>
  <si>
    <t>ULTRASSONOGRAFIA OBSTETRICA</t>
  </si>
  <si>
    <t>ULTRASSONOGRAFIA OBSTETRICA C/ DOPPLER COLORIDO E PULSADO</t>
  </si>
  <si>
    <t>ULTRASSONOGRAFIA PELVICA (GINECOLOGICA)</t>
  </si>
  <si>
    <t>ULTRASSONOGRAFIA TRANSFONTANELA</t>
  </si>
  <si>
    <t>ULTRASSONOGRAFIA TRANSVAGINAL</t>
  </si>
  <si>
    <t>MARCACAO DE LESAO PRE-CIRURGICA DE LESAO NAO PALPAVEL DE MAMA ASSOCIADA A ULTRASSONOGRAFIA</t>
  </si>
  <si>
    <t>RADIOGRAFIA DE TÓRAX (PA + INSPIRAÇÃO + EXPIRAÇÃO + LATERAL)</t>
  </si>
  <si>
    <t>EXAME CITOPATOLOGICO CERVICO-VAGINAL/MICROFLORA</t>
  </si>
  <si>
    <t>EXAME CITOPATOLOGICO HORMONAL SERIADO (MINIMO 3 COLETAS)</t>
  </si>
  <si>
    <t>EXAME DE CITOLOGIA (EXCETO CERVICO-VAGINAL E DE MAMA)</t>
  </si>
  <si>
    <t>EXAME CITOPATOLOGICO DE MAMA</t>
  </si>
  <si>
    <t>CONTROLE DE QUALIDADE DO EXAME CITOPATOLÓGICO CERVICO VAGINAL</t>
  </si>
  <si>
    <t>EXAME CITOPATOLÓGICO CERVICO VAGINAL/MICROFLORA-RASTREAMENTO</t>
  </si>
  <si>
    <t>DETERMINACAO DE RECEPTORES TUMORAIS HORMONAIS</t>
  </si>
  <si>
    <t>EXAME ANATOMO-PATOLOGICO DO COLO UTERINO - PECA CIRURGICA</t>
  </si>
  <si>
    <t>EXAME ANATOMO-PATOLÓGICO PARA CONGELAMENTO / PARAFINA POR PEÇA CIRURGICA OU POR BIOPSIA (EXCETO COLO UTERINO E MAMA)</t>
  </si>
  <si>
    <t>IMUNOHISTOQUIMICA DE NEOPLASIAS MALIGNAS (POR MARCADOR)</t>
  </si>
  <si>
    <t>EXAME ANATOMOPATOLOGICO DE MAMA - BIOPSIA</t>
  </si>
  <si>
    <t>EXAME ANATOMOPATOLOGICO DE MAMA - PECA CIRURGICA</t>
  </si>
  <si>
    <t>EXAME ANATOMO-PATOLOGICO DO COLO UTERINO - BIOPSIA</t>
  </si>
  <si>
    <t>DETERMINAÇÃO DE CURVA DE RESISTÊNCIA GLOBULAR</t>
  </si>
  <si>
    <t>DETERMINAÇÃO DE SULFO-HEMOGLOBINA</t>
  </si>
  <si>
    <t>DETERMINAÇÃO DE TEMPO DE COAGULAÇÃO</t>
  </si>
  <si>
    <t>DETERMINAÇÃO DE TEMPO DE LISE DA EUGLOBULINA</t>
  </si>
  <si>
    <t>DETERMINAÇÃO DE TEMPO DE SANGRAMENTO -DUKE</t>
  </si>
  <si>
    <t>DETERMINAÇÃO DE TEMPO DE SANGRAMENTO DE IVY</t>
  </si>
  <si>
    <t>DETERMINAÇÃO DE TEMPO DE TROMBINA</t>
  </si>
  <si>
    <t>DETERMINAÇÃO DE TEMPO DE TROMBOPLASTINA PARCIAL ATIVADA (TTP ATIVADA)</t>
  </si>
  <si>
    <t>DETERMINAÇÃO DE TEMPO E ATIVIDADE DA PROTROMBINA (TAP)</t>
  </si>
  <si>
    <t>DETERMINAÇÃO DE VELOCIDADE DE HEMOSSEDIMENTAÇÃO (VHS)</t>
  </si>
  <si>
    <t>DETECÇÃO DE ÁCIDOS NUCLEICOS DO HIV-1 (QUALITATIVO)</t>
  </si>
  <si>
    <t>DETECÇÃO DE RNA DO VÍRUS DA HEPATITE C (QUALITATIVO)</t>
  </si>
  <si>
    <t>DETERMINAÇÃO DE COMPLEMENTO (CH50)</t>
  </si>
  <si>
    <t>DETERMINAÇÃO DE FATOR REUMATOIDE</t>
  </si>
  <si>
    <t>DETERMINAÇÃO QUANTITATIVA DE PROTEÍNA C REATIVA</t>
  </si>
  <si>
    <t>QUANTIFICAÇÃO DE RNA DO VÍRUS DA HEPATITE C</t>
  </si>
  <si>
    <t>REAÇÃO DE MONTENEGRO ID</t>
  </si>
  <si>
    <t>DETERMINAÇÃO DE ÍNDICE DE TIROXINA LIVRE</t>
  </si>
  <si>
    <t>DETERMINAÇÃO DE RETENÇÃO DE T3</t>
  </si>
  <si>
    <t>DETERMINAÇÃO DE T3 REVERSO</t>
  </si>
  <si>
    <t>BIOPSIA DE SINÓVIA</t>
  </si>
  <si>
    <t>BIOPSIA/EXERESE DE NÓDULO DE MAMA</t>
  </si>
  <si>
    <t>PUNÇÃO ASPIRATIVA DE MAMA POR AGULHA FINA</t>
  </si>
  <si>
    <t>PUNÇÃO DE MAMA POR AGULHA GROSSA</t>
  </si>
  <si>
    <t>PUNÇÃO EXPLORADORA DO DEFERENTE</t>
  </si>
  <si>
    <t>PUNÇÃO LOMBAR</t>
  </si>
  <si>
    <t>PUNÇÃO P/ ESVAZIAMENTO</t>
  </si>
  <si>
    <t>PUNÇÃO VENTRICULAR TRANSFONTANELA</t>
  </si>
  <si>
    <t>0301 CONSULTAS MÉDICAS</t>
  </si>
  <si>
    <t>INCENTIVOS - FINANCIAMENTO SMS</t>
  </si>
  <si>
    <t>CIRURGIAS (ATENDIMENTO HOSPITALAR)</t>
  </si>
  <si>
    <t>Valor
Unitário</t>
  </si>
  <si>
    <t>MEDIA COMPLEXIDADE</t>
  </si>
  <si>
    <t>0409 CIRURGIA UROLÓGICA</t>
  </si>
  <si>
    <t>TOTAL INCENTIVOS CIRURGIAS MEDIA COMPLEXIDADE</t>
  </si>
  <si>
    <t>ALTA COMPLEXIDADE</t>
  </si>
  <si>
    <t>TOTAL DOS INCENTIVOS DAS CIRURGIAS HOSPITALARES</t>
  </si>
  <si>
    <t>PROCEDIMENTOS</t>
  </si>
  <si>
    <t>ANESTESISTAS (INCENTIVO )</t>
  </si>
  <si>
    <t>0000000019</t>
  </si>
  <si>
    <t>INCENTIVO ANESTESISTAS</t>
  </si>
  <si>
    <t>ANEXO I</t>
  </si>
  <si>
    <t>ANEXO II</t>
  </si>
  <si>
    <t>ANEXO III</t>
  </si>
  <si>
    <t>ANEXO IV</t>
  </si>
  <si>
    <t>ANEXO V</t>
  </si>
  <si>
    <t>ANEXO VI</t>
  </si>
  <si>
    <t>ANEXO VII</t>
  </si>
  <si>
    <t>ANEXO VIII</t>
  </si>
  <si>
    <t>LEITOS - DIÁRIAS</t>
  </si>
  <si>
    <t xml:space="preserve">Valor </t>
  </si>
  <si>
    <t>UTI ADULTO TIPO III</t>
  </si>
  <si>
    <t>UTI PEDIÁTRICO TIPO III</t>
  </si>
  <si>
    <t>UTI NEONATAL TIPO III</t>
  </si>
  <si>
    <t>UTI ADULTO TIPO II</t>
  </si>
  <si>
    <t>0202010156</t>
  </si>
  <si>
    <t>UTI PEDIÁTRICO TIPO II</t>
  </si>
  <si>
    <t>UTI NEONATAL TIPO II</t>
  </si>
  <si>
    <t>UCI NEONATAL</t>
  </si>
  <si>
    <t>RETAGUARDA
H G E</t>
  </si>
  <si>
    <t>TOTAL ANEXO I - SESAU</t>
  </si>
  <si>
    <t>0702040614</t>
  </si>
  <si>
    <t>STENT FARMACOLÓGICO PARA ARTERIA CORONARIA</t>
  </si>
  <si>
    <t>STENT P/ARTERIA CORONARIA CONVENCIONAL (habilitados)</t>
  </si>
  <si>
    <t>U C I NEONATOLOGIA</t>
  </si>
  <si>
    <t>U T I PEDIATRIA (UTI III)</t>
  </si>
  <si>
    <t>U T I ADULTO (UTI II)</t>
  </si>
  <si>
    <t>U T I ADULTO (UTI III)</t>
  </si>
  <si>
    <t>DIARIA DE UNIDADE DE TERAPIA INTENSIVA DE ADULTO (UTI I)</t>
  </si>
  <si>
    <t>DIARIA DE UNIDADE DE TERAPIA INTENSIVA DE QUEIMADOS</t>
  </si>
  <si>
    <t>U T I NEONATAL - UTIN (TIPO II)</t>
  </si>
  <si>
    <t>U T I NEONATAL - UTIN (TIPO III)</t>
  </si>
  <si>
    <t>DIARIA DE UNIDADE DE TERAPIA INTENSIVA EM PEDIATRIA (UTI I)</t>
  </si>
  <si>
    <t>U T I PEDIATRIA (UTI II)</t>
  </si>
  <si>
    <t>DIARIA DE UNIDADE DE TERAPIA INTENSIVA NEONATAL (UTI I)</t>
  </si>
  <si>
    <t>DIÁRIA DE PERMANÊNCIA A MAIOR</t>
  </si>
  <si>
    <t>DIÁRIA DE UNIDADE DE TERAPIA INTENSIVA CORONARIANA-UCO TIPO II</t>
  </si>
  <si>
    <t>DIÁRIA DE UNIDADE DE TERAPIA INTENSIVA CORONARIANA- UCO TIPO III</t>
  </si>
  <si>
    <t>DIÁRIA DE UNIDADE DE CUIDADOS INTERMEDIÁRIOS NEONATAL CONVENCIONAL (UCINCo)</t>
  </si>
  <si>
    <t>DIÁRIA DE UNIDADE DE CUIDADOS INTERMEDIÁRIOS NEONATAL CANGURU (UCINCa)</t>
  </si>
  <si>
    <t>MÉDIA COMPLEXIDADE</t>
  </si>
  <si>
    <t>Sub-Grupo/Forma de Organização/Procedimento
- PROCEDIMENTOS CIRÚRGICOS -</t>
  </si>
  <si>
    <t>0403</t>
  </si>
  <si>
    <t>CIRURGIA SISTEMA NERVOSO</t>
  </si>
  <si>
    <t>0404</t>
  </si>
  <si>
    <t>CIRURGIA VIAS AÉREAS SUP. CABEÇA</t>
  </si>
  <si>
    <t>0405</t>
  </si>
  <si>
    <t>CIRURGIA APARELHO DA VISÃO</t>
  </si>
  <si>
    <t>040602</t>
  </si>
  <si>
    <t>CIRURGIA VASCULAR</t>
  </si>
  <si>
    <t>0407
040906_07</t>
  </si>
  <si>
    <t>CIRURGIA GERAL</t>
  </si>
  <si>
    <t>0408</t>
  </si>
  <si>
    <t>CIRURGIA SISTEMA ÓSTEOMUSCULAR</t>
  </si>
  <si>
    <t>040901_05</t>
  </si>
  <si>
    <t>CIRURGIA APARELHO URINÁRIO</t>
  </si>
  <si>
    <t>0412</t>
  </si>
  <si>
    <t>CIRURGIA TORÁCICA</t>
  </si>
  <si>
    <t>0413</t>
  </si>
  <si>
    <t>0414</t>
  </si>
  <si>
    <t>CIRURGIA BUCOMAXILOFACIAL</t>
  </si>
  <si>
    <t>TOTAL - SESAU</t>
  </si>
  <si>
    <t>0407</t>
  </si>
  <si>
    <t>040901</t>
  </si>
  <si>
    <r>
      <t xml:space="preserve">CIRURGIA APARELHO URINÁRIO 
</t>
    </r>
    <r>
      <rPr>
        <b/>
        <sz val="9"/>
        <color rgb="FFFF0000"/>
        <rFont val="Georgia"/>
        <family val="1"/>
      </rPr>
      <t>(AMBULATORIAL)</t>
    </r>
  </si>
  <si>
    <r>
      <t xml:space="preserve">BUCOMAXILOFACIAL 
</t>
    </r>
    <r>
      <rPr>
        <b/>
        <sz val="9"/>
        <color rgb="FFFF0000"/>
        <rFont val="Georgia"/>
        <family val="1"/>
      </rPr>
      <t>(AMBULATORIAL/HOSPITALAR)</t>
    </r>
  </si>
  <si>
    <t>TOTAL ANEXO II - SESAU</t>
  </si>
  <si>
    <t>PORTE I</t>
  </si>
  <si>
    <t>Descrição</t>
  </si>
  <si>
    <t>Código</t>
  </si>
  <si>
    <t>Valor medio 
AIH</t>
  </si>
  <si>
    <t>Valor ($)
Incentivo</t>
  </si>
  <si>
    <t>Cirurgia do sistema nervoso e periférico</t>
  </si>
  <si>
    <t>Cirurgia da vias aéreas superiores, da face, cabeça e pescoço</t>
  </si>
  <si>
    <t>040401</t>
  </si>
  <si>
    <t>Cirurgia do aparelho da visão</t>
  </si>
  <si>
    <t>Cirurgia vascular</t>
  </si>
  <si>
    <t>Cirurgia do sistema ósteomuscular</t>
  </si>
  <si>
    <t>Cirurgia do aparelho gênitourinário</t>
  </si>
  <si>
    <t>040901 a 05</t>
  </si>
  <si>
    <t>Cirurgia torácica</t>
  </si>
  <si>
    <t>Cirurgia reparadora</t>
  </si>
  <si>
    <t>Bucomaxilofacial</t>
  </si>
  <si>
    <t xml:space="preserve">PORTE </t>
  </si>
  <si>
    <t>PORTE II</t>
  </si>
  <si>
    <t>Cirurgia cabeça e pescoço</t>
  </si>
  <si>
    <t>Cirurgia do aparelho gênitourinário (AMBULATORIAL)</t>
  </si>
  <si>
    <t>Bucomaxilofacial (AMBULATORIAL/HOSPITALAR)</t>
  </si>
  <si>
    <t>040402 e 03</t>
  </si>
  <si>
    <t>0409</t>
  </si>
  <si>
    <t>PORTE III</t>
  </si>
  <si>
    <t>PORTE IV</t>
  </si>
  <si>
    <t>PORTE</t>
  </si>
  <si>
    <t>Leito Clínico/Cirúrgico</t>
  </si>
  <si>
    <t>Incentivo</t>
  </si>
  <si>
    <t>IV</t>
  </si>
  <si>
    <t>0407
040906 e 07</t>
  </si>
  <si>
    <t>Sub-Grupo/Forma de Organização/Procedimento
- EXAMES DIAGNÓSTICOS PEQUENAS CIRURGIAS AMBULATORIAIS-</t>
  </si>
  <si>
    <t>Valor Ano</t>
  </si>
  <si>
    <t>Valor Mês</t>
  </si>
  <si>
    <r>
      <t xml:space="preserve">BIÓPSIA DE CORPO VERTEBRAL LÂMINA E 
PEDÍCULO VERTEBRAL (P/DISPOSITIVO GUIADO)   </t>
    </r>
    <r>
      <rPr>
        <b/>
        <sz val="8"/>
        <color rgb="FFFF0000"/>
        <rFont val="Georgia"/>
        <family val="1"/>
      </rPr>
      <t>(H_AC)</t>
    </r>
  </si>
  <si>
    <r>
      <t xml:space="preserve">BIÓPSIA DE FÍGADO EM CUNHA/FRAGMENTO </t>
    </r>
    <r>
      <rPr>
        <b/>
        <sz val="8"/>
        <color rgb="FFFF0000"/>
        <rFont val="Georgia"/>
        <family val="1"/>
      </rPr>
      <t>(H_MC)</t>
    </r>
  </si>
  <si>
    <r>
      <t xml:space="preserve">BIÓPSIA DE FÍGADO P/PUNÇÃO </t>
    </r>
    <r>
      <rPr>
        <b/>
        <sz val="8"/>
        <color rgb="FFFF0000"/>
        <rFont val="Georgia"/>
        <family val="1"/>
      </rPr>
      <t>(A_MC)</t>
    </r>
  </si>
  <si>
    <r>
      <t xml:space="preserve">BIÓPSIA DE PLEURA (P/ASPIRAÇÃO/AGULHA/
PLEUROSCOPIA) </t>
    </r>
    <r>
      <rPr>
        <b/>
        <sz val="8"/>
        <color rgb="FFFF0000"/>
        <rFont val="Georgia"/>
        <family val="1"/>
      </rPr>
      <t>(A_MC)</t>
    </r>
  </si>
  <si>
    <r>
      <t xml:space="preserve">BIÓPSIA DE RIM P/PUNÇÃO </t>
    </r>
    <r>
      <rPr>
        <b/>
        <sz val="8"/>
        <color rgb="FFFF0000"/>
        <rFont val="Georgia"/>
        <family val="1"/>
      </rPr>
      <t>(A_MC)
HOSPITALAR É PROCEDIMENTO ESPECIAL</t>
    </r>
  </si>
  <si>
    <r>
      <t xml:space="preserve">BIÓPSIA PERCUTÂNEA ORIENTADA P/TC/
US/RM/RX </t>
    </r>
    <r>
      <rPr>
        <b/>
        <sz val="8"/>
        <color rgb="FFFF0000"/>
        <rFont val="Georgia"/>
        <family val="1"/>
      </rPr>
      <t>(A_AC)</t>
    </r>
  </si>
  <si>
    <r>
      <t xml:space="preserve">PUNÇÃO P/ESVAZIAMENTO </t>
    </r>
    <r>
      <rPr>
        <b/>
        <sz val="8"/>
        <color rgb="FFFF0000"/>
        <rFont val="Georgia"/>
        <family val="1"/>
      </rPr>
      <t>(A_MC)</t>
    </r>
  </si>
  <si>
    <t>0204</t>
  </si>
  <si>
    <t>RADIOGRAFIA CONTRASTADA
(ENEMA OPACO e REED)</t>
  </si>
  <si>
    <t>0205</t>
  </si>
  <si>
    <t>COLONOSCOPIA</t>
  </si>
  <si>
    <t>RETOSIGMOIDOSCOPIA</t>
  </si>
  <si>
    <t>ELETRONEUROMIOGRAFIA</t>
  </si>
  <si>
    <t>ESPIROMETRIA (C/BRONCODILATADOR)</t>
  </si>
  <si>
    <t>AVALIAÇÃO URODINÂMICA COMPLETA (ADULTO)</t>
  </si>
  <si>
    <t>AVALIAÇÃO URODINÂMICA COMPLETA (PEDIÁTRICO)</t>
  </si>
  <si>
    <t>0206</t>
  </si>
  <si>
    <t>0207</t>
  </si>
  <si>
    <r>
      <t xml:space="preserve">UROFLUXOMETRIA </t>
    </r>
    <r>
      <rPr>
        <b/>
        <sz val="8"/>
        <color rgb="FFFF0000"/>
        <rFont val="Georgia"/>
        <family val="1"/>
      </rPr>
      <t>(A_MC)</t>
    </r>
  </si>
  <si>
    <r>
      <t xml:space="preserve">CURATIVO GRAU II C/OU S/DEBRIDAMENTO </t>
    </r>
    <r>
      <rPr>
        <b/>
        <sz val="8"/>
        <color rgb="FFFF0000"/>
        <rFont val="Georgia"/>
        <family val="1"/>
      </rPr>
      <t>(A_MC)</t>
    </r>
  </si>
  <si>
    <r>
      <t xml:space="preserve">ELETROCOAGULAÇÃO DE LESÃO CUTÂNEA </t>
    </r>
    <r>
      <rPr>
        <b/>
        <sz val="8"/>
        <color rgb="FFFF0000"/>
        <rFont val="Georgia"/>
        <family val="1"/>
      </rPr>
      <t>(A_MC)</t>
    </r>
  </si>
  <si>
    <r>
      <t xml:space="preserve">EXCISÃO DE LESÃO E/OU SUTURA DE FERIMENTO
DA PELE, ANEXOS E MUCOSA </t>
    </r>
    <r>
      <rPr>
        <b/>
        <sz val="8"/>
        <color rgb="FFFF0000"/>
        <rFont val="Georgia"/>
        <family val="1"/>
      </rPr>
      <t>(A_MC)</t>
    </r>
  </si>
  <si>
    <r>
      <t xml:space="preserve">EXERESE DE TUMOR DE PELE E ANEXOS/CISTO
SEBÁCEO/LIPOMA </t>
    </r>
    <r>
      <rPr>
        <b/>
        <sz val="8"/>
        <color rgb="FFFF0000"/>
        <rFont val="Georgia"/>
        <family val="1"/>
      </rPr>
      <t>(A_MC)</t>
    </r>
  </si>
  <si>
    <r>
      <t xml:space="preserve">FULGURAÇÃO/CAUTERIZAÇÃO QUIMICA DE LESÕES CUTÂNEAS </t>
    </r>
    <r>
      <rPr>
        <b/>
        <sz val="8"/>
        <color rgb="FFFF0000"/>
        <rFont val="Georgia"/>
        <family val="1"/>
      </rPr>
      <t>(A_MC)</t>
    </r>
  </si>
  <si>
    <r>
      <t xml:space="preserve">INCISÃO E DRENAGEM DE ABSCESSO </t>
    </r>
    <r>
      <rPr>
        <b/>
        <sz val="8"/>
        <color rgb="FFFF0000"/>
        <rFont val="Georgia"/>
        <family val="1"/>
      </rPr>
      <t>(A_MC)</t>
    </r>
  </si>
  <si>
    <r>
      <t xml:space="preserve">RETIRADA DE CORPO ESTRANHO SUBCUTÂNEO </t>
    </r>
    <r>
      <rPr>
        <b/>
        <sz val="8"/>
        <color rgb="FFFF0000"/>
        <rFont val="Georgia"/>
        <family val="1"/>
      </rPr>
      <t>(A_MC)</t>
    </r>
  </si>
  <si>
    <r>
      <t xml:space="preserve">RETIRADA DE LESÃO P/SHAVING </t>
    </r>
    <r>
      <rPr>
        <b/>
        <sz val="8"/>
        <color rgb="FFFF0000"/>
        <rFont val="Georgia"/>
        <family val="1"/>
      </rPr>
      <t>(A_MC)</t>
    </r>
  </si>
  <si>
    <r>
      <t xml:space="preserve">TRATAMENTO CIRÚRGICO DE FÍSTULA DO PESCOÇO </t>
    </r>
    <r>
      <rPr>
        <b/>
        <sz val="8"/>
        <color rgb="FFFF0000"/>
        <rFont val="Georgia"/>
        <family val="1"/>
      </rPr>
      <t>(A_MC)</t>
    </r>
  </si>
  <si>
    <r>
      <t xml:space="preserve">DRENAGEM DE ABSCESSO FARÍNGEO </t>
    </r>
    <r>
      <rPr>
        <b/>
        <sz val="8"/>
        <color rgb="FFFF0000"/>
        <rFont val="Georgia"/>
        <family val="1"/>
      </rPr>
      <t>(A_MC)</t>
    </r>
  </si>
  <si>
    <r>
      <t xml:space="preserve">DRENAGEM DE FURÚNCULO NO CONDUTO AUDITIVO EXTERNO </t>
    </r>
    <r>
      <rPr>
        <b/>
        <sz val="8"/>
        <color rgb="FFFF0000"/>
        <rFont val="Georgia"/>
        <family val="1"/>
      </rPr>
      <t>(A_MC)</t>
    </r>
  </si>
  <si>
    <r>
      <t xml:space="preserve">REMOÇÃO DE CERÚMEN DE CONDUTO AUDITIVO
EXTERNO UNI/BILATERAL </t>
    </r>
    <r>
      <rPr>
        <b/>
        <sz val="8"/>
        <color rgb="FFFF0000"/>
        <rFont val="Georgia"/>
        <family val="1"/>
      </rPr>
      <t>(A_MC)</t>
    </r>
  </si>
  <si>
    <r>
      <t xml:space="preserve">RETIRADA DE CORPO ESTRANHO DE OUVIDO/
FARINGE/LARINGE/NARIZ </t>
    </r>
    <r>
      <rPr>
        <b/>
        <sz val="8"/>
        <color rgb="FFFF0000"/>
        <rFont val="Georgia"/>
        <family val="1"/>
      </rPr>
      <t>(A_MC)</t>
    </r>
  </si>
  <si>
    <r>
      <t xml:space="preserve">TAMPONAMENTO NASAL ANTERIOR E/OU POSTERIOR
</t>
    </r>
    <r>
      <rPr>
        <b/>
        <sz val="8"/>
        <color rgb="FFFF0000"/>
        <rFont val="Georgia"/>
        <family val="1"/>
      </rPr>
      <t>(A_MC)</t>
    </r>
  </si>
  <si>
    <r>
      <t xml:space="preserve">EXCISÃO E SUTURA DE LESÃO NA BOCA </t>
    </r>
    <r>
      <rPr>
        <b/>
        <sz val="8"/>
        <color rgb="FFFF0000"/>
        <rFont val="Georgia"/>
        <family val="1"/>
      </rPr>
      <t>(A_MC)</t>
    </r>
  </si>
  <si>
    <r>
      <t xml:space="preserve">RECONSTRUÇÃO PARCIAL DO LÁBIO TRAUMATIZADO </t>
    </r>
    <r>
      <rPr>
        <b/>
        <sz val="8"/>
        <color rgb="FFFF0000"/>
        <rFont val="Georgia"/>
        <family val="1"/>
      </rPr>
      <t>(A_MC)</t>
    </r>
  </si>
  <si>
    <r>
      <t xml:space="preserve">CERCLAGEM DE COLO DO ÚTERO </t>
    </r>
    <r>
      <rPr>
        <b/>
        <sz val="8"/>
        <color rgb="FFFF0000"/>
        <rFont val="Georgia"/>
        <family val="1"/>
      </rPr>
      <t>(A_MC)</t>
    </r>
  </si>
  <si>
    <r>
      <t xml:space="preserve">EXERESE DE PÓLIPO DE ÚTERO </t>
    </r>
    <r>
      <rPr>
        <b/>
        <sz val="8"/>
        <color rgb="FFFF0000"/>
        <rFont val="Georgia"/>
        <family val="1"/>
      </rPr>
      <t>(A_MC)</t>
    </r>
  </si>
  <si>
    <r>
      <t xml:space="preserve">DRENAGEM DE GLÂNDULA BARTHOLIN/SKENE 
</t>
    </r>
    <r>
      <rPr>
        <b/>
        <sz val="8"/>
        <color rgb="FFFF0000"/>
        <rFont val="Georgia"/>
        <family val="1"/>
      </rPr>
      <t>(A_MC)</t>
    </r>
  </si>
  <si>
    <r>
      <t xml:space="preserve">EXERESE DE CISTO DA VAGINA </t>
    </r>
    <r>
      <rPr>
        <b/>
        <sz val="8"/>
        <color rgb="FFFF0000"/>
        <rFont val="Georgia"/>
        <family val="1"/>
      </rPr>
      <t>(A_MC)</t>
    </r>
  </si>
  <si>
    <r>
      <t xml:space="preserve">EXTIRPAÇÃO DE LESÃO DE VULVA/PERÍNEO 
(P/ELETROCOAGULAÇÃO OU FULGURAÇÃO) </t>
    </r>
    <r>
      <rPr>
        <b/>
        <sz val="8"/>
        <color rgb="FFFF0000"/>
        <rFont val="Georgia"/>
        <family val="1"/>
      </rPr>
      <t>(A_MC)</t>
    </r>
  </si>
  <si>
    <r>
      <t xml:space="preserve">CAUTERIZAÇÃO QUÍMICA DE BEXIGA </t>
    </r>
    <r>
      <rPr>
        <b/>
        <sz val="8"/>
        <color rgb="FFFF0000"/>
        <rFont val="Georgia"/>
        <family val="1"/>
      </rPr>
      <t>(A_MC)</t>
    </r>
  </si>
  <si>
    <r>
      <t xml:space="preserve">CISTOSCOPIA E/OU URETEROSCOPIA E/OU
URETROSCOPIA </t>
    </r>
    <r>
      <rPr>
        <b/>
        <sz val="8"/>
        <color rgb="FFFF0000"/>
        <rFont val="Georgia"/>
        <family val="1"/>
      </rPr>
      <t>(A_MC)</t>
    </r>
  </si>
  <si>
    <r>
      <t xml:space="preserve">PROVA DE FUNÇÃO PULMONAR SIMPLES </t>
    </r>
    <r>
      <rPr>
        <b/>
        <sz val="8"/>
        <color rgb="FFFF0000"/>
        <rFont val="Georgia"/>
        <family val="1"/>
      </rPr>
      <t>(A_MC)</t>
    </r>
  </si>
  <si>
    <r>
      <t xml:space="preserve">DILATAÇÃO DA URETRA (P/SESSÃO) </t>
    </r>
    <r>
      <rPr>
        <b/>
        <sz val="8"/>
        <color rgb="FFFF0000"/>
        <rFont val="Georgia"/>
        <family val="1"/>
      </rPr>
      <t>(A_MC)</t>
    </r>
  </si>
  <si>
    <t>NÃO SUS</t>
  </si>
  <si>
    <t>PLENULOPLASTIA</t>
  </si>
  <si>
    <t>ELETROCOAGULAÇÃO DE LESÕES CUTÂNEAS</t>
  </si>
  <si>
    <t>PENISCOPIA (INCLUIR BOLSA ESCROTAL)</t>
  </si>
  <si>
    <t>CATETERISMO VESICAL EM RETENÇÃO URINÁRIO</t>
  </si>
  <si>
    <t>BIÓPSIA RENAL: MICROSCOPIA ÓTICA+
IMUNOFLUORESCÊNCIA+MICROSCOPIA ELETRÔNICA</t>
  </si>
  <si>
    <t>TOTAL ANEXO III - SESAU</t>
  </si>
  <si>
    <r>
      <t xml:space="preserve">BIÓPSIA DE PRÓSTATA GUIADA P/US) </t>
    </r>
    <r>
      <rPr>
        <b/>
        <sz val="8"/>
        <color rgb="FFFF0000"/>
        <rFont val="Georgia"/>
        <family val="1"/>
      </rPr>
      <t>(A_MC)</t>
    </r>
  </si>
  <si>
    <r>
      <t xml:space="preserve">BIÓPSIA DE TIREOIDE/PARATIREOIDE PAAF </t>
    </r>
    <r>
      <rPr>
        <b/>
        <sz val="8"/>
        <color rgb="FFFF0000"/>
        <rFont val="Georgia"/>
        <family val="1"/>
      </rPr>
      <t>(A_MC)</t>
    </r>
  </si>
  <si>
    <r>
      <t xml:space="preserve">BIÓPSIA/EXERESE DE NÓDULO DE MAMA </t>
    </r>
    <r>
      <rPr>
        <b/>
        <sz val="8"/>
        <color rgb="FFFF0000"/>
        <rFont val="Georgia"/>
        <family val="1"/>
      </rPr>
      <t>(A_MC)</t>
    </r>
  </si>
  <si>
    <r>
      <t xml:space="preserve">PUNÇÃO ASPIRATIVA DE MAMA P/AGULHA FINA </t>
    </r>
    <r>
      <rPr>
        <b/>
        <sz val="8"/>
        <color rgb="FFFF0000"/>
        <rFont val="Georgia"/>
        <family val="1"/>
      </rPr>
      <t>(A_MC)</t>
    </r>
  </si>
  <si>
    <r>
      <t xml:space="preserve">PUNÇÃO DE MAMA P/AGULHA GROSSA </t>
    </r>
    <r>
      <rPr>
        <b/>
        <sz val="8"/>
        <color rgb="FFFF0000"/>
        <rFont val="Georgia"/>
        <family val="1"/>
      </rPr>
      <t>(A_MC)</t>
    </r>
  </si>
  <si>
    <r>
      <t xml:space="preserve">ULTRASSONOGRAFIA DOPPLER COLORIDO DE VASOS </t>
    </r>
    <r>
      <rPr>
        <b/>
        <sz val="8"/>
        <color rgb="FFFF0000"/>
        <rFont val="Georgia"/>
        <family val="1"/>
      </rPr>
      <t>(A_MC)</t>
    </r>
  </si>
  <si>
    <t>ECOCARDIOGRAFIA TRANSTORÁCICA C/DOPPLER</t>
  </si>
  <si>
    <r>
      <t xml:space="preserve">COLANGIOPANCREATOGRAFIA RETRÓGRADA </t>
    </r>
    <r>
      <rPr>
        <b/>
        <sz val="8"/>
        <color rgb="FFFF0000"/>
        <rFont val="Georgia"/>
        <family val="1"/>
      </rPr>
      <t>(A_MC)</t>
    </r>
  </si>
  <si>
    <t>VIDEO-ELETROENCEFALOGRAMA C/REGISTRO PROLONGADO</t>
  </si>
  <si>
    <t>POTENCIAL EVOCADO AUDITIVO (BERA C/SEDAÇÃO)</t>
  </si>
  <si>
    <r>
      <t xml:space="preserve">DRENAGEM DE ABSCESSO DA BOCA E ANEXOS </t>
    </r>
    <r>
      <rPr>
        <b/>
        <sz val="8"/>
        <color rgb="FFFF0000"/>
        <rFont val="Georgia"/>
        <family val="1"/>
      </rPr>
      <t>(A_MC)</t>
    </r>
  </si>
  <si>
    <r>
      <t xml:space="preserve">EXERESE DE GLÂNCULA DE BARTHOLIN/SKENE </t>
    </r>
    <r>
      <rPr>
        <b/>
        <sz val="8"/>
        <color rgb="FFFF0000"/>
        <rFont val="Georgia"/>
        <family val="1"/>
      </rPr>
      <t>(A_MC)</t>
    </r>
  </si>
  <si>
    <r>
      <t xml:space="preserve">EXTRAÇÃO DE CORPO ESTRAHO DA VAGINA </t>
    </r>
    <r>
      <rPr>
        <b/>
        <sz val="8"/>
        <color rgb="FFFF0000"/>
        <rFont val="Georgia"/>
        <family val="1"/>
      </rPr>
      <t>(A_MC)</t>
    </r>
  </si>
  <si>
    <t>RADIOGRAFIA SIMPLES (Exclui 0204050014)</t>
  </si>
  <si>
    <t>ULTRASSONOGRAFIA (Exclui 0205010032 e 0205010040)</t>
  </si>
  <si>
    <r>
      <t xml:space="preserve">EEG EM SONO INDUZIDO C/OU S/MEDICAMENTO </t>
    </r>
    <r>
      <rPr>
        <b/>
        <sz val="8"/>
        <color rgb="FFFF0000"/>
        <rFont val="Georgia"/>
        <family val="1"/>
      </rPr>
      <t>(A_MC)</t>
    </r>
  </si>
  <si>
    <r>
      <t xml:space="preserve">HISTEROSCOPIA (DIAGNÓSTICA) </t>
    </r>
    <r>
      <rPr>
        <b/>
        <sz val="8"/>
        <color rgb="FFFF0000"/>
        <rFont val="Georgia"/>
        <family val="1"/>
      </rPr>
      <t>(A_MC)</t>
    </r>
  </si>
  <si>
    <r>
      <t xml:space="preserve">TESTE ERGOMÉTRICO </t>
    </r>
    <r>
      <rPr>
        <b/>
        <sz val="8"/>
        <color rgb="FFFF0000"/>
        <rFont val="Georgia"/>
        <family val="1"/>
      </rPr>
      <t>(A_MC)</t>
    </r>
  </si>
  <si>
    <r>
      <t xml:space="preserve">M A P A </t>
    </r>
    <r>
      <rPr>
        <b/>
        <sz val="8"/>
        <color rgb="FFFF0000"/>
        <rFont val="Georgia"/>
        <family val="1"/>
      </rPr>
      <t>(A_MC)</t>
    </r>
  </si>
  <si>
    <r>
      <t xml:space="preserve">HOLTER </t>
    </r>
    <r>
      <rPr>
        <b/>
        <sz val="8"/>
        <color rgb="FFFF0000"/>
        <rFont val="Georgia"/>
        <family val="1"/>
      </rPr>
      <t>(A_MC)</t>
    </r>
  </si>
  <si>
    <r>
      <t xml:space="preserve">ELETROCARDIOGRAMA </t>
    </r>
    <r>
      <rPr>
        <b/>
        <sz val="8"/>
        <color rgb="FFFF0000"/>
        <rFont val="Georgia"/>
        <family val="1"/>
      </rPr>
      <t>(A_MC)</t>
    </r>
  </si>
  <si>
    <r>
      <t xml:space="preserve">VIDEOLARINGOSCOPIA </t>
    </r>
    <r>
      <rPr>
        <b/>
        <sz val="8"/>
        <color rgb="FFFF0000"/>
        <rFont val="Georgia"/>
        <family val="1"/>
      </rPr>
      <t>(A_MC)</t>
    </r>
  </si>
  <si>
    <r>
      <t xml:space="preserve">BRONCOSCOPIA </t>
    </r>
    <r>
      <rPr>
        <b/>
        <sz val="8"/>
        <color rgb="FFFF0000"/>
        <rFont val="Georgia"/>
        <family val="1"/>
      </rPr>
      <t>(A_MC)</t>
    </r>
  </si>
  <si>
    <t>ORTOPEDIA NÃO SUS - VÍDEO</t>
  </si>
  <si>
    <t>LUXAÇÃO GLENO-UMERAL + LESÃO LABRAL</t>
  </si>
  <si>
    <t>RUPTURA DO MANGUITO ROTADOR + RESSECÇÃO
LATERAL DA CLAVÍCULA + ACROMIOPLASTIA</t>
  </si>
  <si>
    <t>MENISCECTOMIA - UM MENISCO</t>
  </si>
  <si>
    <t>RECONSTRUÇÃO, RETENCIONAMENTO OU 
 REFORÇO DO LIGAMENTO CRUZADO ANTERIOR</t>
  </si>
  <si>
    <t>OSTEOCONDROPLASTIA - ESTABILIZAÇÃO 
RESSECÇÃO OU PLASTIA-ENXERTIA</t>
  </si>
  <si>
    <t>TOTAL ANEXO IV - SESAU</t>
  </si>
  <si>
    <t>Sub-Grupo/Forma de Organização/Procedimento
- PROCEDIMENTOS NÃO SUS -</t>
  </si>
  <si>
    <t>PÉ TORTO - AMBULATORIAL (POR PACIENTE)</t>
  </si>
  <si>
    <t>OXIGENIOTERAPIA HIPERBÁRICA</t>
  </si>
  <si>
    <t>TOTAL ANEXO VI - OUTROS - SESAU</t>
  </si>
  <si>
    <t>Sub-Grupo/Forma de Organização/Procedimento
- REFERENTE TAC UROLOGIA -</t>
  </si>
  <si>
    <t>NEFROLITOTRIPSIA PERCUTÂNEA (NÃO SUS)*</t>
  </si>
  <si>
    <t>URETERORRENOLITOTRIPSIA A LASER</t>
  </si>
  <si>
    <t>NEFRECTOMIA RADICAL LAPAROSCÓPICA UNILATERAL</t>
  </si>
  <si>
    <t>PROSTATOVESICULECTOMIA RADICAL LAPAROSCÓPICA</t>
  </si>
  <si>
    <t>TOTAL ANEXO VII - UROLOGIA - SESAU</t>
  </si>
  <si>
    <t>Sub-Grupo/Forma de Organização/Procedimento
- PROCEDIMENTOS RELACIONADOS AO TRANSPLANTE -</t>
  </si>
  <si>
    <r>
      <t xml:space="preserve">DOSAGEM DE CICLOSPORINA (EM PACIENTE TRANSPLANTADO) </t>
    </r>
    <r>
      <rPr>
        <b/>
        <sz val="8"/>
        <color rgb="FFFF0000"/>
        <rFont val="Georgia"/>
        <family val="1"/>
      </rPr>
      <t>(F_A_MC)</t>
    </r>
  </si>
  <si>
    <r>
      <t xml:space="preserve">DOSAGEM DE SIROLIMO (EM PACIENTE TRANSPLANTADO) </t>
    </r>
    <r>
      <rPr>
        <b/>
        <sz val="8"/>
        <color rgb="FFFF0000"/>
        <rFont val="Georgia"/>
        <family val="1"/>
      </rPr>
      <t>(F_A_MC)</t>
    </r>
  </si>
  <si>
    <r>
      <t xml:space="preserve">DOSAGEM DE TACROLIMO (EM PACIENTE TRANSPLANTADO) </t>
    </r>
    <r>
      <rPr>
        <b/>
        <sz val="8"/>
        <color rgb="FFFF0000"/>
        <rFont val="Georgia"/>
        <family val="1"/>
      </rPr>
      <t>(F_A_MC)</t>
    </r>
  </si>
  <si>
    <r>
      <t xml:space="preserve">DOSAGEM DE EVEROLIMO (EM PACIENTE TRANSPLANTADO) </t>
    </r>
    <r>
      <rPr>
        <b/>
        <sz val="8"/>
        <color rgb="FFFF0000"/>
        <rFont val="Georgia"/>
        <family val="1"/>
      </rPr>
      <t>(F_A_MC)</t>
    </r>
  </si>
  <si>
    <r>
      <t xml:space="preserve">TRANSPLANTE DE RIM (ORGAO DE DOADOR
 FALECIDO) </t>
    </r>
    <r>
      <rPr>
        <b/>
        <sz val="8"/>
        <color rgb="FFFF0000"/>
        <rFont val="Georgia"/>
        <family val="1"/>
      </rPr>
      <t>(F_H_AC)</t>
    </r>
  </si>
  <si>
    <r>
      <t xml:space="preserve">TRANSPLANTE DE RIM (ORGAO DE DOADOR VIVO)
 </t>
    </r>
    <r>
      <rPr>
        <b/>
        <sz val="8"/>
        <color rgb="FFFF0000"/>
        <rFont val="Georgia"/>
        <family val="1"/>
      </rPr>
      <t>(F_H_AC)</t>
    </r>
  </si>
  <si>
    <r>
      <t xml:space="preserve">TRANSPLANTE DE FIGADO (ORGAO DE DOADOR 
 FALECIDO) </t>
    </r>
    <r>
      <rPr>
        <b/>
        <sz val="8"/>
        <color rgb="FFFF0000"/>
        <rFont val="Georgia"/>
        <family val="1"/>
      </rPr>
      <t>(F_H_AC)</t>
    </r>
  </si>
  <si>
    <r>
      <t xml:space="preserve">TRANSPLANTE DE CORACAO </t>
    </r>
    <r>
      <rPr>
        <b/>
        <sz val="8"/>
        <color rgb="FFFF0000"/>
        <rFont val="Georgia"/>
        <family val="1"/>
      </rPr>
      <t>(F_H_AC)</t>
    </r>
  </si>
  <si>
    <r>
      <t xml:space="preserve">TRANSPLANTE DE CORNEA </t>
    </r>
    <r>
      <rPr>
        <b/>
        <sz val="8"/>
        <color rgb="FFFF0000"/>
        <rFont val="Georgia"/>
        <family val="1"/>
      </rPr>
      <t>(F_H_AC)</t>
    </r>
  </si>
  <si>
    <t>TOTAL ANEXO VIII - SESAU</t>
  </si>
  <si>
    <r>
      <t xml:space="preserve">BIÓPSIA DE ENDOCÁRDIO/MIOCÁRDIO </t>
    </r>
    <r>
      <rPr>
        <b/>
        <sz val="8"/>
        <color rgb="FFFF0000"/>
        <rFont val="Georgia"/>
        <family val="1"/>
      </rPr>
      <t>(H_AC)</t>
    </r>
  </si>
  <si>
    <r>
      <t xml:space="preserve">EXAMES PARA INVESTIGAÇÃO CLÍNICA NO DOADOR  VIVO DE RIM, FIGADO OU PULMÃO -  1ª FASE. </t>
    </r>
    <r>
      <rPr>
        <b/>
        <sz val="8"/>
        <color rgb="FFFF0000"/>
        <rFont val="Georgia"/>
        <family val="1"/>
      </rPr>
      <t>(F_A_AC)</t>
    </r>
  </si>
  <si>
    <r>
      <t xml:space="preserve">EXAMES PARA INVESTIGAÇÃO CLÍNICA NO DOADOR  VIVO DE RIM- 
COMPLEMENTAÇÃO DA 1ª FASE  </t>
    </r>
    <r>
      <rPr>
        <b/>
        <sz val="8"/>
        <color rgb="FFFF0000"/>
        <rFont val="Georgia"/>
        <family val="1"/>
      </rPr>
      <t>(F_A_AC)</t>
    </r>
  </si>
  <si>
    <r>
      <t xml:space="preserve">BIÓPSIA E EXAME ANÁTOMO-CITOPATOLÓGICO EM PACIENTE TRANSPLANTADO 
</t>
    </r>
    <r>
      <rPr>
        <b/>
        <sz val="8"/>
        <color rgb="FFFF0000"/>
        <rFont val="Georgia"/>
        <family val="1"/>
      </rPr>
      <t>(F_A_MC)</t>
    </r>
  </si>
  <si>
    <r>
      <t xml:space="preserve">EXAME DE RADIOLOGIA </t>
    </r>
    <r>
      <rPr>
        <b/>
        <sz val="8"/>
        <color rgb="FFFF0000"/>
        <rFont val="Georgia"/>
        <family val="1"/>
      </rPr>
      <t>(F_A_MC)</t>
    </r>
  </si>
  <si>
    <r>
      <t xml:space="preserve">EXAMES MICROBIOLÓGICO </t>
    </r>
    <r>
      <rPr>
        <b/>
        <sz val="8"/>
        <color rgb="FFFF0000"/>
        <rFont val="Georgia"/>
        <family val="1"/>
      </rPr>
      <t>(F_A_MC)</t>
    </r>
  </si>
  <si>
    <r>
      <t xml:space="preserve">ULTRASSONOGRAFIA DE ÓRGÃO TRANSPLANTADO </t>
    </r>
    <r>
      <rPr>
        <b/>
        <sz val="8"/>
        <color rgb="FFFF0000"/>
        <rFont val="Georgia"/>
        <family val="1"/>
      </rPr>
      <t>(F_A_MC)</t>
    </r>
  </si>
  <si>
    <r>
      <t xml:space="preserve">TRATAMENTO DE INTERCORRÊNCIA PÓS TRANPLANTE </t>
    </r>
    <r>
      <rPr>
        <b/>
        <sz val="8"/>
        <color rgb="FFFF0000"/>
        <rFont val="Georgia"/>
        <family val="1"/>
      </rPr>
      <t>(F_H_AC)</t>
    </r>
  </si>
  <si>
    <r>
      <t xml:space="preserve">FECHAMENTO DE COMUNICAÇÃO 
INTERATRIAL </t>
    </r>
    <r>
      <rPr>
        <b/>
        <sz val="8"/>
        <color rgb="FFFF0000"/>
        <rFont val="Georgia"/>
        <family val="1"/>
      </rPr>
      <t>(H_AC)</t>
    </r>
  </si>
  <si>
    <r>
      <t xml:space="preserve">FECHAMENTO DE COMUNICAÇÃO 
INTERVENTRICULAR </t>
    </r>
    <r>
      <rPr>
        <b/>
        <sz val="8"/>
        <color rgb="FFFF0000"/>
        <rFont val="Georgia"/>
        <family val="1"/>
      </rPr>
      <t>(H_AC)</t>
    </r>
  </si>
  <si>
    <r>
      <t xml:space="preserve">RECONSTRUÇÃO DA RAIZ DA AORTA </t>
    </r>
    <r>
      <rPr>
        <b/>
        <sz val="8"/>
        <color rgb="FFFF0000"/>
        <rFont val="Georgia"/>
        <family val="1"/>
      </rPr>
      <t>(H_AC)</t>
    </r>
  </si>
  <si>
    <r>
      <t xml:space="preserve">RECONSTRUÇÃO DA RAIZ DA AORTA C/TUBO 
VALVADO </t>
    </r>
    <r>
      <rPr>
        <b/>
        <sz val="8"/>
        <color rgb="FFFF0000"/>
        <rFont val="Georgia"/>
        <family val="1"/>
      </rPr>
      <t>(H_AC)</t>
    </r>
  </si>
  <si>
    <r>
      <t xml:space="preserve">RESSECÇÃO DE TUMOR INTRACARDÍACO </t>
    </r>
    <r>
      <rPr>
        <b/>
        <sz val="8"/>
        <color rgb="FFFF0000"/>
        <rFont val="Georgia"/>
        <family val="1"/>
      </rPr>
      <t>(H_AC)</t>
    </r>
  </si>
  <si>
    <r>
      <t xml:space="preserve">TROCA DE AORTA ASCENDENTE </t>
    </r>
    <r>
      <rPr>
        <b/>
        <sz val="8"/>
        <color rgb="FFFF0000"/>
        <rFont val="Georgia"/>
        <family val="1"/>
      </rPr>
      <t>(H_AC)</t>
    </r>
  </si>
  <si>
    <r>
      <t xml:space="preserve">TROCA DE ARCO AÓRTICO  </t>
    </r>
    <r>
      <rPr>
        <b/>
        <sz val="8"/>
        <color rgb="FFFF0000"/>
        <rFont val="Georgia"/>
        <family val="1"/>
      </rPr>
      <t>(H_AC)</t>
    </r>
  </si>
  <si>
    <r>
      <t xml:space="preserve">CORREÇÃO DE COARCTAÇÃO DA AORTA C/CEC
</t>
    </r>
    <r>
      <rPr>
        <b/>
        <sz val="8"/>
        <color rgb="FFFF0000"/>
        <rFont val="Georgia"/>
        <family val="1"/>
      </rPr>
      <t>(H_AC)</t>
    </r>
  </si>
  <si>
    <r>
      <t xml:space="preserve">RETIRADA DE SISTEMA DE ESTIMULAÇÃO CARDÍACA 
ARTIFICIAL </t>
    </r>
    <r>
      <rPr>
        <b/>
        <sz val="8"/>
        <color rgb="FFFF0000"/>
        <rFont val="Georgia"/>
        <family val="1"/>
      </rPr>
      <t>(H_AC)</t>
    </r>
  </si>
  <si>
    <r>
      <t xml:space="preserve">TROCA DE ELETRODOS DE MARCAPASSO DE CÂMARA DUPLA  </t>
    </r>
    <r>
      <rPr>
        <b/>
        <sz val="8"/>
        <color rgb="FFFF0000"/>
        <rFont val="Georgia"/>
        <family val="1"/>
      </rPr>
      <t>(H_AC)</t>
    </r>
  </si>
  <si>
    <r>
      <t xml:space="preserve">TROCA DE ELETRODOS DE MARCAPASSO DE CÂMARA ÚNICA  </t>
    </r>
    <r>
      <rPr>
        <b/>
        <sz val="8"/>
        <color rgb="FFFF0000"/>
        <rFont val="Georgia"/>
        <family val="1"/>
      </rPr>
      <t>(H_AC)</t>
    </r>
  </si>
  <si>
    <r>
      <t xml:space="preserve">CATETERISMO CARDÍACO </t>
    </r>
    <r>
      <rPr>
        <b/>
        <sz val="8"/>
        <color rgb="FFFF0000"/>
        <rFont val="Georgia"/>
        <family val="1"/>
      </rPr>
      <t>(A_AC)</t>
    </r>
  </si>
  <si>
    <r>
      <t xml:space="preserve">ANGIOPLASTIA CORONARIANA S/STENT (APENAS C/BALÃO) </t>
    </r>
    <r>
      <rPr>
        <b/>
        <sz val="8"/>
        <color rgb="FFFF0000"/>
        <rFont val="Georgia"/>
        <family val="1"/>
      </rPr>
      <t>(H_AC)</t>
    </r>
  </si>
  <si>
    <r>
      <t xml:space="preserve">ANGIOPLASTIA C/IMPLANTE DE DUPLO STENT EM AORTA/ARTÉRIA PULMONAR E RAMOS </t>
    </r>
    <r>
      <rPr>
        <b/>
        <sz val="8"/>
        <color rgb="FFFF0000"/>
        <rFont val="Georgia"/>
        <family val="1"/>
      </rPr>
      <t>(H_AC)</t>
    </r>
  </si>
  <si>
    <r>
      <t xml:space="preserve">ANGIOPLASTIA EM ENXERTO CORONARIANO </t>
    </r>
    <r>
      <rPr>
        <b/>
        <sz val="8"/>
        <color rgb="FFFF0000"/>
        <rFont val="Georgia"/>
        <family val="1"/>
      </rPr>
      <t>(H_AC)</t>
    </r>
  </si>
  <si>
    <r>
      <t xml:space="preserve">VALVULOPLASTIA MITRAL PERCUTÂNEA </t>
    </r>
    <r>
      <rPr>
        <b/>
        <sz val="8"/>
        <color rgb="FFFF0000"/>
        <rFont val="Georgia"/>
        <family val="1"/>
      </rPr>
      <t>(H_AC)</t>
    </r>
  </si>
  <si>
    <r>
      <t xml:space="preserve">ESTUDO ELETROFISIOLÓGICO DIAGNÓSTICO </t>
    </r>
    <r>
      <rPr>
        <b/>
        <sz val="8"/>
        <color rgb="FFFF0000"/>
        <rFont val="Georgia"/>
        <family val="1"/>
      </rPr>
      <t>(H_AC)</t>
    </r>
  </si>
  <si>
    <t>FECHAMENTO PERCUTÂNEO DE CIA SEPTAL C/DISPOSITIVO INTRACARDÍACO (PRÓTESE INCLUSA) OU FOP</t>
  </si>
  <si>
    <r>
      <t xml:space="preserve">ANGIOPLASTIA CORONARIANA C/IMPLANTE DE 2 STENTS </t>
    </r>
    <r>
      <rPr>
        <b/>
        <sz val="8"/>
        <color rgb="FFFF0000"/>
        <rFont val="Georgia"/>
        <family val="1"/>
      </rPr>
      <t>(H_AC)</t>
    </r>
  </si>
  <si>
    <r>
      <t xml:space="preserve">ANGIOPLASTIA CORONARIANA C/IMPLANTE DE STENT </t>
    </r>
    <r>
      <rPr>
        <b/>
        <sz val="8"/>
        <color rgb="FFFF0000"/>
        <rFont val="Georgia"/>
        <family val="1"/>
      </rPr>
      <t>(H_AC)</t>
    </r>
  </si>
  <si>
    <r>
      <t xml:space="preserve">ANGIOPLASTIA EM ENXERTO CORONARIANO (C/IMPLANTE DE STENT) </t>
    </r>
    <r>
      <rPr>
        <b/>
        <sz val="8"/>
        <color rgb="FFFF0000"/>
        <rFont val="Georgia"/>
        <family val="1"/>
      </rPr>
      <t>(H_AC)</t>
    </r>
  </si>
  <si>
    <r>
      <t xml:space="preserve">ESTUDO ELETROFISIOLÓGICO TERAPÊUTICO I
ESTUDO ELETROFISIOLÓGICO TERAPÊUTICO I/ABLAÇÃO DE VIAS ANÔMALAS I </t>
    </r>
    <r>
      <rPr>
        <b/>
        <sz val="8"/>
        <color rgb="FFFF0000"/>
        <rFont val="Georgia"/>
        <family val="1"/>
      </rPr>
      <t>(H_AC)</t>
    </r>
  </si>
  <si>
    <t>* Alcoolização percutânea de hemangioma e 
malformação venosa (inclui estudo angiográfico</t>
  </si>
  <si>
    <t>* Angioplastia intraluminal de aorta, veia cava/vasos líacos (c/stent)</t>
  </si>
  <si>
    <t>* Angioplastia intraluminal de aorta, veia cava/vasos ilíacos (s/stent)</t>
  </si>
  <si>
    <t>* Angioplastia intraluminal de vasos das 
extremidades (s/stent)</t>
  </si>
  <si>
    <t>* Angioplastia intraluminal de vasos das 
extremidades (c/stent não recoberto)</t>
  </si>
  <si>
    <t>* Angioplastia intraluminal de vasos das 
extremidades (c/stent recoberto)</t>
  </si>
  <si>
    <t>* Angioplastia intraluminal de vaso do pescoço/
troncos supra aórticos (s/stent)</t>
  </si>
  <si>
    <t>* Angioplastia intraluminal de vaso do pescoço/
troncos supra aórticos (c/stent não recoberto)</t>
  </si>
  <si>
    <t>* Angioplastia intraluminal de vaso viscerais 
(c/stent não recoberto)</t>
  </si>
  <si>
    <t>* Angioplastia intraluminal de vaso viscerais 
(c/stent recoberto)</t>
  </si>
  <si>
    <t>* Angioplastia intraluminal de vaso viscerais/renais</t>
  </si>
  <si>
    <t>* Angioplastia intraluminal de vaso do pescoço/
troncos supra aórticos (c/stent recoberto)</t>
  </si>
  <si>
    <t>* Colocação percutânea de filtro de veia cava (na 
trombose venosa periférica pulmonar)</t>
  </si>
  <si>
    <t>* Embolização arterial de hemorragia digestiva (inclui 
procedimento endoscópico e/ou estudo  angiográfico)</t>
  </si>
  <si>
    <t>* Embolização de malformação vascular p/punção direta (inclui drogas embolizantes)</t>
  </si>
  <si>
    <t>* Fibrinólise intravascular p/cateter</t>
  </si>
  <si>
    <t>* Fibrinólise p/embolia pulmonar maciva 
intravascular p/cateter (inclui fibrinolítico)</t>
  </si>
  <si>
    <t>* Oclusão percutânea endovascular de artéria/veia</t>
  </si>
  <si>
    <t>* Tratamento de hematúria ou sangramento genital p/embolização (inclui estudo angiográfico)</t>
  </si>
  <si>
    <t>* Tratamento de hemoptise p/embolização percutânea (inclui estudo angiográfico)</t>
  </si>
  <si>
    <t>* Tratamento endovascular de fístulas arteriovenosas</t>
  </si>
  <si>
    <t>* Tratamento endovascular do pseudoaneurisma</t>
  </si>
  <si>
    <r>
      <t xml:space="preserve">STENT FARMACOLÓGICO P/ARTÉRIA CORONÁRIA </t>
    </r>
    <r>
      <rPr>
        <b/>
        <sz val="8"/>
        <color rgb="FFFF0000"/>
        <rFont val="Georgia"/>
        <family val="1"/>
      </rPr>
      <t>(OPM) (PROCEDIMENTO ESPECIAL)</t>
    </r>
  </si>
  <si>
    <r>
      <t xml:space="preserve">ABERTURA DE ESTENOSE PULMONAR VALVAR </t>
    </r>
    <r>
      <rPr>
        <b/>
        <sz val="8"/>
        <color rgb="FFFF0000"/>
        <rFont val="Georgia"/>
        <family val="1"/>
      </rPr>
      <t>(H_AC)</t>
    </r>
  </si>
  <si>
    <r>
      <t xml:space="preserve">CORREÇÃO DE COMUNICAÇÃO INTERVENTRICULAR </t>
    </r>
    <r>
      <rPr>
        <b/>
        <sz val="8"/>
        <color rgb="FFFF0000"/>
        <rFont val="Georgia"/>
        <family val="1"/>
      </rPr>
      <t>(H_AC)</t>
    </r>
  </si>
  <si>
    <r>
      <t xml:space="preserve">CORREÇÃO DE COR TRIATRIATUM </t>
    </r>
    <r>
      <rPr>
        <b/>
        <sz val="8"/>
        <color rgb="FFFF0000"/>
        <rFont val="Georgia"/>
        <family val="1"/>
      </rPr>
      <t>(F_H_AC)</t>
    </r>
  </si>
  <si>
    <r>
      <t xml:space="preserve">CORREÇÃO DE CORONÁRIA ANÔMALA (0 A 3 ANOS) </t>
    </r>
    <r>
      <rPr>
        <b/>
        <sz val="8"/>
        <color rgb="FFFF0000"/>
        <rFont val="Georgia"/>
        <family val="1"/>
      </rPr>
      <t>(F_H_AC)</t>
    </r>
  </si>
  <si>
    <r>
      <t xml:space="preserve">CORREÇÃO DE DRENAGEM ANÔMALA TOTAL DE VEIAS PULMONARES </t>
    </r>
    <r>
      <rPr>
        <b/>
        <sz val="8"/>
        <color rgb="FFFF0000"/>
        <rFont val="Georgia"/>
        <family val="1"/>
      </rPr>
      <t>(F_H_AC)</t>
    </r>
  </si>
  <si>
    <r>
      <t xml:space="preserve">CORREÇÃO DE DUPLA VIA DE AS[IDA DO VENTRÍCULO DIREITO </t>
    </r>
    <r>
      <rPr>
        <b/>
        <sz val="8"/>
        <color rgb="FFFF0000"/>
        <rFont val="Georgia"/>
        <family val="1"/>
      </rPr>
      <t>(F_H_AC)</t>
    </r>
  </si>
  <si>
    <r>
      <t xml:space="preserve">CORREÇÃO DE ESTENOSE MITRAL CONGÊNITA </t>
    </r>
    <r>
      <rPr>
        <b/>
        <sz val="8"/>
        <color rgb="FFFF0000"/>
        <rFont val="Georgia"/>
        <family val="1"/>
      </rPr>
      <t>(H_AC)</t>
    </r>
  </si>
  <si>
    <r>
      <t xml:space="preserve">CORREÇÃO DE TETRALOGIA DE FALLOT E VARIANTES </t>
    </r>
    <r>
      <rPr>
        <b/>
        <sz val="8"/>
        <color rgb="FFFF0000"/>
        <rFont val="Georgia"/>
        <family val="1"/>
      </rPr>
      <t>(H_AC)</t>
    </r>
  </si>
  <si>
    <r>
      <t xml:space="preserve">CORREÇÃO DE TRANSPOSIÇÃO DOS GRANDES VASOS DA BASE (CRIANÇA E ADOLESCENTE) </t>
    </r>
    <r>
      <rPr>
        <b/>
        <sz val="8"/>
        <color rgb="FFFF0000"/>
        <rFont val="Georgia"/>
        <family val="1"/>
      </rPr>
      <t>(F_H_AC)</t>
    </r>
  </si>
  <si>
    <r>
      <t xml:space="preserve">DRENAGEM C/BIÓPSIA DE PERICÁRDIO/JANELA PERICÁRDICA </t>
    </r>
    <r>
      <rPr>
        <b/>
        <sz val="8"/>
        <color rgb="FFFF0000"/>
        <rFont val="Georgia"/>
        <family val="1"/>
      </rPr>
      <t>(H_MC)</t>
    </r>
  </si>
  <si>
    <r>
      <t xml:space="preserve">IMPLANTE DE PRÓTESE VALVAR (CRIANÇA E ADOLESCENTE) </t>
    </r>
    <r>
      <rPr>
        <b/>
        <sz val="8"/>
        <color rgb="FFFF0000"/>
        <rFont val="Georgia"/>
        <family val="1"/>
      </rPr>
      <t>(H_AC)</t>
    </r>
  </si>
  <si>
    <r>
      <t xml:space="preserve">PERICARDIOCENTESE </t>
    </r>
    <r>
      <rPr>
        <b/>
        <sz val="8"/>
        <color rgb="FFFF0000"/>
        <rFont val="Georgia"/>
        <family val="1"/>
      </rPr>
      <t>(H_MC)</t>
    </r>
  </si>
  <si>
    <r>
      <t xml:space="preserve">PLÁSTICA/TROCA DE VÁLVULA TRICÚSPIDE (ANOMALIA DE EBSTEIN) </t>
    </r>
    <r>
      <rPr>
        <b/>
        <sz val="8"/>
        <color rgb="FFFF0000"/>
        <rFont val="Georgia"/>
        <family val="1"/>
      </rPr>
      <t>(F_H_AC)</t>
    </r>
  </si>
  <si>
    <r>
      <t xml:space="preserve">ABERTURA DE ESTENOSE AÓRTICA VALVAR (CRIANÇA E ADOLESCENTE) </t>
    </r>
    <r>
      <rPr>
        <b/>
        <sz val="8"/>
        <color rgb="FFFF0000"/>
        <rFont val="Georgia"/>
        <family val="1"/>
      </rPr>
      <t>(F_H_AC)</t>
    </r>
  </si>
  <si>
    <r>
      <t xml:space="preserve">BANDAGEM DA ARTÉRIA PULMONAR (CRIANÇA E ADOLESCENTE) </t>
    </r>
    <r>
      <rPr>
        <b/>
        <sz val="8"/>
        <color rgb="FFFF0000"/>
        <rFont val="Georgia"/>
        <family val="1"/>
      </rPr>
      <t>(F_H_AC)</t>
    </r>
  </si>
  <si>
    <r>
      <t xml:space="preserve">CORREÇÃO DE ANOMALIAS DO ARCO AÓRTICO (CRIANÇA E ADOLESCENTE) </t>
    </r>
    <r>
      <rPr>
        <b/>
        <sz val="8"/>
        <color rgb="FFFF0000"/>
        <rFont val="Georgia"/>
        <family val="1"/>
      </rPr>
      <t>(F_H_AC)</t>
    </r>
  </si>
  <si>
    <r>
      <t xml:space="preserve">FECHAMENTO DE COMUNICAÇÃO INTERATRIAL (CRIANÇA E ADOLESCENTE) </t>
    </r>
    <r>
      <rPr>
        <b/>
        <sz val="8"/>
        <color rgb="FFFF0000"/>
        <rFont val="Georgia"/>
        <family val="1"/>
      </rPr>
      <t>(F_H_AC)</t>
    </r>
  </si>
  <si>
    <r>
      <t xml:space="preserve">CORREÇÃO DE INSUFICIÊNCIA DA VÁLVULA TRICÚSPIDE (CRIANÇA E ADOLESCENTE) </t>
    </r>
    <r>
      <rPr>
        <b/>
        <sz val="8"/>
        <color rgb="FFFF0000"/>
        <rFont val="Georgia"/>
        <family val="1"/>
      </rPr>
      <t>(F_H_AC)</t>
    </r>
  </si>
  <si>
    <r>
      <t xml:space="preserve">ANASTOMOSE SISTÊMICO PULMONAR C/CEC (CRIANÇA E ADOLESCENTE) </t>
    </r>
    <r>
      <rPr>
        <b/>
        <sz val="8"/>
        <color rgb="FFFF0000"/>
        <rFont val="Georgia"/>
        <family val="1"/>
      </rPr>
      <t>(F_H_AC)</t>
    </r>
  </si>
  <si>
    <r>
      <t xml:space="preserve">CORREÇÃO DE COARCTAÇÃO DA AORTA C/E S/CEC </t>
    </r>
    <r>
      <rPr>
        <b/>
        <sz val="8"/>
        <color rgb="FFFF0000"/>
        <rFont val="Georgia"/>
        <family val="1"/>
      </rPr>
      <t>(F_H_AC)</t>
    </r>
  </si>
  <si>
    <r>
      <t xml:space="preserve">CATETERISMO CARDÍACO PEDIÁTRICO (TERAPÊUTICO) </t>
    </r>
    <r>
      <rPr>
        <b/>
        <sz val="8"/>
        <color rgb="FFFF0000"/>
        <rFont val="Georgia"/>
        <family val="1"/>
      </rPr>
      <t>(A_AC)</t>
    </r>
  </si>
  <si>
    <r>
      <t xml:space="preserve">CATETERISMO CARDÍACO PEDIÁTRICO (DIAGNÓSTICO) </t>
    </r>
    <r>
      <rPr>
        <b/>
        <sz val="8"/>
        <color rgb="FFFF0000"/>
        <rFont val="Georgia"/>
        <family val="1"/>
      </rPr>
      <t>(A_AC)</t>
    </r>
  </si>
  <si>
    <r>
      <t xml:space="preserve">* Gastrostomia endoscópica percutânea (inclui material e sedação anestésica) </t>
    </r>
    <r>
      <rPr>
        <b/>
        <sz val="9"/>
        <color rgb="FFFF0000"/>
        <rFont val="Georgia"/>
        <family val="1"/>
      </rPr>
      <t>(PROC ESPECIAL)</t>
    </r>
  </si>
  <si>
    <r>
      <t xml:space="preserve">Tratamento cirúrgico de pé torto congênito </t>
    </r>
    <r>
      <rPr>
        <b/>
        <sz val="8"/>
        <color rgb="FFFF0000"/>
        <rFont val="Georgia"/>
        <family val="1"/>
      </rPr>
      <t>(H_MC)</t>
    </r>
  </si>
  <si>
    <r>
      <t xml:space="preserve">Tratamento cirúrgico de pé torto congênito inveterado </t>
    </r>
    <r>
      <rPr>
        <b/>
        <sz val="8"/>
        <color rgb="FFFF0000"/>
        <rFont val="Georgia"/>
        <family val="1"/>
      </rPr>
      <t>(H_AC)</t>
    </r>
  </si>
  <si>
    <r>
      <t xml:space="preserve">Alongamento/encurtamento miotendinoso </t>
    </r>
    <r>
      <rPr>
        <b/>
        <sz val="8"/>
        <color rgb="FFFF0000"/>
        <rFont val="Georgia"/>
        <family val="1"/>
      </rPr>
      <t>(H_MC)</t>
    </r>
  </si>
  <si>
    <r>
      <t xml:space="preserve">Revisão cirúrgica do pé torto congênito </t>
    </r>
    <r>
      <rPr>
        <b/>
        <sz val="8"/>
        <color rgb="FFFF0000"/>
        <rFont val="Georgia"/>
        <family val="1"/>
      </rPr>
      <t>(H_MC)</t>
    </r>
  </si>
  <si>
    <t>* KIT de monitorização do nervo (OPME)</t>
  </si>
  <si>
    <t>RETIRADA DE CATETER DUPLO J</t>
  </si>
  <si>
    <r>
      <t xml:space="preserve">* Osteotomia da mandìbula em paciente c/anomalia crânio e bucomaxilofacial </t>
    </r>
    <r>
      <rPr>
        <b/>
        <sz val="8"/>
        <color rgb="FFFF0000"/>
        <rFont val="Georgia"/>
        <family val="1"/>
      </rPr>
      <t>(H_AC)</t>
    </r>
  </si>
  <si>
    <r>
      <t xml:space="preserve">* Osteoplastia do mento c/ou s/implante aloplástico </t>
    </r>
    <r>
      <rPr>
        <b/>
        <sz val="8"/>
        <color rgb="FFFF0000"/>
        <rFont val="Georgia"/>
        <family val="1"/>
      </rPr>
      <t>(H_MC)</t>
    </r>
  </si>
  <si>
    <r>
      <t xml:space="preserve">* Palatoplastia primária em paciente c/anomalia crânio e bucomaxilofacial </t>
    </r>
    <r>
      <rPr>
        <b/>
        <sz val="8"/>
        <color rgb="FFFF0000"/>
        <rFont val="Georgia"/>
        <family val="1"/>
      </rPr>
      <t>(H_AC)</t>
    </r>
  </si>
  <si>
    <r>
      <t xml:space="preserve">* Palatoplastia secundária em paciente c/anomalia crânio e bucomaxilofacial </t>
    </r>
    <r>
      <rPr>
        <b/>
        <sz val="8"/>
        <color rgb="FFFF0000"/>
        <rFont val="Georgia"/>
        <family val="1"/>
      </rPr>
      <t>(H_AC)</t>
    </r>
  </si>
  <si>
    <r>
      <t xml:space="preserve">* Implante osteointegrado extra oral bucomaxilofacial  </t>
    </r>
    <r>
      <rPr>
        <b/>
        <sz val="8"/>
        <color rgb="FFFF0000"/>
        <rFont val="Georgia"/>
        <family val="1"/>
      </rPr>
      <t>(H_AC)</t>
    </r>
  </si>
  <si>
    <r>
      <t xml:space="preserve">* Labioplastia unilateral em 2 tempos </t>
    </r>
    <r>
      <rPr>
        <b/>
        <sz val="8"/>
        <color rgb="FFFF0000"/>
        <rFont val="Georgia"/>
        <family val="1"/>
      </rPr>
      <t>(H_MC)</t>
    </r>
  </si>
  <si>
    <r>
      <t xml:space="preserve">* Labioplastia secundária em paciente c/anomalia crânio e bucomaxilofacial </t>
    </r>
    <r>
      <rPr>
        <b/>
        <sz val="8"/>
        <color rgb="FFFF0000"/>
        <rFont val="Georgia"/>
        <family val="1"/>
      </rPr>
      <t>(H_AC)</t>
    </r>
  </si>
  <si>
    <r>
      <t xml:space="preserve">* Alongamento de columela em paciente c/anomalias crânio e bucomaxilofacial </t>
    </r>
    <r>
      <rPr>
        <b/>
        <sz val="8"/>
        <color rgb="FFFF0000"/>
        <rFont val="Georgia"/>
        <family val="1"/>
      </rPr>
      <t>(H_AC)</t>
    </r>
  </si>
  <si>
    <r>
      <t xml:space="preserve">* Rinoseptoplastia em paciente c/anomalia crânio e bucomaxilofacial </t>
    </r>
    <r>
      <rPr>
        <b/>
        <sz val="8"/>
        <color rgb="FFFF0000"/>
        <rFont val="Georgia"/>
        <family val="1"/>
      </rPr>
      <t>(H_AC)</t>
    </r>
  </si>
  <si>
    <t>* Doppler transcraniano</t>
  </si>
  <si>
    <t>* Derivação ventrículo peritonial</t>
  </si>
  <si>
    <r>
      <t xml:space="preserve">* Quimioembolização de carcinoma hepático </t>
    </r>
    <r>
      <rPr>
        <b/>
        <sz val="9"/>
        <color rgb="FFFF0000"/>
        <rFont val="Georgia"/>
        <family val="1"/>
      </rPr>
      <t>(H_AC)</t>
    </r>
  </si>
  <si>
    <r>
      <t xml:space="preserve">* Histeroscopia cirúrgica </t>
    </r>
    <r>
      <rPr>
        <b/>
        <sz val="9"/>
        <color rgb="FFFF0000"/>
        <rFont val="Georgia"/>
        <family val="1"/>
      </rPr>
      <t>(A_MC)</t>
    </r>
  </si>
  <si>
    <r>
      <t xml:space="preserve">* Retirada de pólipo do tubo digestivo p/endoscopia </t>
    </r>
    <r>
      <rPr>
        <b/>
        <sz val="9"/>
        <color rgb="FFFF0000"/>
        <rFont val="Georgia"/>
        <family val="1"/>
      </rPr>
      <t>(A_MC)</t>
    </r>
  </si>
  <si>
    <r>
      <t xml:space="preserve">* Retirada de corpo estranho/pólipos do reto/colo sigmoide </t>
    </r>
    <r>
      <rPr>
        <b/>
        <sz val="9"/>
        <color rgb="FFFF0000"/>
        <rFont val="Georgia"/>
        <family val="1"/>
      </rPr>
      <t>(A_MC)</t>
    </r>
  </si>
  <si>
    <r>
      <t xml:space="preserve">* Colecistectomia videolaparoscópica </t>
    </r>
    <r>
      <rPr>
        <b/>
        <sz val="9"/>
        <color rgb="FFFF0000"/>
        <rFont val="Georgia"/>
        <family val="1"/>
      </rPr>
      <t>(H_MC)</t>
    </r>
  </si>
  <si>
    <r>
      <t xml:space="preserve">* Drenagem biliar percutânea externa </t>
    </r>
    <r>
      <rPr>
        <b/>
        <sz val="9"/>
        <color rgb="FFFF0000"/>
        <rFont val="Georgia"/>
        <family val="1"/>
      </rPr>
      <t>(A_AC)</t>
    </r>
  </si>
  <si>
    <r>
      <t xml:space="preserve">EXCISÃO E SUTURA DE LESÃO C/PLÁSTICA EM Z </t>
    </r>
    <r>
      <rPr>
        <b/>
        <sz val="9"/>
        <color rgb="FFFF0000"/>
        <rFont val="Georgia"/>
        <family val="1"/>
      </rPr>
      <t>(H_MC)</t>
    </r>
  </si>
  <si>
    <r>
      <t xml:space="preserve">EXCISÃO E SUTURA DE LESÃO RETRAÇÃO CICATRICIAL </t>
    </r>
    <r>
      <rPr>
        <b/>
        <sz val="9"/>
        <color rgb="FFFF0000"/>
        <rFont val="Georgia"/>
        <family val="1"/>
      </rPr>
      <t>(H_MC)</t>
    </r>
  </si>
  <si>
    <r>
      <t xml:space="preserve">TRATAMENTO CIRÚRGICO DE HIPERTROFIA DOS PEQUENOS LÁBIOS </t>
    </r>
    <r>
      <rPr>
        <b/>
        <sz val="9"/>
        <color rgb="FFFF0000"/>
        <rFont val="Georgia"/>
        <family val="1"/>
      </rPr>
      <t>(H_MC)</t>
    </r>
  </si>
  <si>
    <r>
      <t xml:space="preserve">PLÁSTICA MAMÁRIA MASCULINA </t>
    </r>
    <r>
      <rPr>
        <b/>
        <sz val="9"/>
        <color rgb="FFFF0000"/>
        <rFont val="Georgia"/>
        <family val="1"/>
      </rPr>
      <t>(H_MC)</t>
    </r>
  </si>
  <si>
    <r>
      <t xml:space="preserve">RECONSTRUÇÃO C/RETALHO DE MIOCUTÂNEO </t>
    </r>
    <r>
      <rPr>
        <b/>
        <sz val="9"/>
        <color rgb="FFFF0000"/>
        <rFont val="Georgia"/>
        <family val="1"/>
      </rPr>
      <t>(H_AC)</t>
    </r>
  </si>
  <si>
    <r>
      <t xml:space="preserve">* Implante intraestromal </t>
    </r>
    <r>
      <rPr>
        <b/>
        <sz val="9"/>
        <color rgb="FFFF0000"/>
        <rFont val="Georgia"/>
        <family val="1"/>
      </rPr>
      <t>(H_MC)</t>
    </r>
  </si>
  <si>
    <r>
      <t xml:space="preserve">* Radiação p/cross linking corneano </t>
    </r>
    <r>
      <rPr>
        <b/>
        <sz val="9"/>
        <color rgb="FFFF0000"/>
        <rFont val="Georgia"/>
        <family val="1"/>
      </rPr>
      <t>(H_MC)</t>
    </r>
  </si>
  <si>
    <r>
      <t xml:space="preserve">* Artrodese cervical/cérvico torácica posterior (5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</si>
  <si>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cervical/cérvico torácica posterior (1 nivel) </t>
    </r>
    <r>
      <rPr>
        <b/>
        <sz val="8"/>
        <color rgb="FFFF0000"/>
        <rFont val="Georgia"/>
        <family val="1"/>
      </rPr>
      <t>(H_AC)</t>
    </r>
  </si>
  <si>
    <r>
      <t xml:space="preserve">* Artrodese cervical/cérvico torácica posterior (2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</si>
  <si>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cervical/cérvico torácica posterior (6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</si>
  <si>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cervical/cérvico torácica posterior (3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</si>
  <si>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 anterior (3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</si>
  <si>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 anterior (2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</si>
  <si>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 anterior (5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</si>
  <si>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 anterior (4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</si>
  <si>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 anterior (1 nivel) </t>
    </r>
    <r>
      <rPr>
        <b/>
        <sz val="8"/>
        <color rgb="FFFF0000"/>
        <rFont val="Georgia"/>
        <family val="1"/>
      </rPr>
      <t>(H_AC)</t>
    </r>
  </si>
  <si>
    <r>
      <t xml:space="preserve">* Artrodese intersomática via posterior/postero/lateral (1 nivel) </t>
    </r>
    <r>
      <rPr>
        <b/>
        <sz val="8"/>
        <color rgb="FFFF0000"/>
        <rFont val="Georgia"/>
        <family val="1"/>
      </rPr>
      <t>(H_AC)</t>
    </r>
  </si>
  <si>
    <r>
      <t xml:space="preserve">* Artrodese intersomática via posterior/postero/lateral (2 niveis) </t>
    </r>
    <r>
      <rPr>
        <b/>
        <sz val="8"/>
        <color rgb="FFFF0000"/>
        <rFont val="Georgia"/>
        <family val="1"/>
      </rPr>
      <t>(H_AC)</t>
    </r>
  </si>
  <si>
    <r>
      <t xml:space="preserve">* Artrodese intersomática via posterior/postero/lateral (4 niveis) </t>
    </r>
    <r>
      <rPr>
        <b/>
        <sz val="8"/>
        <color rgb="FFFF0000"/>
        <rFont val="Georgia"/>
        <family val="1"/>
      </rPr>
      <t>(H_AC)</t>
    </r>
  </si>
  <si>
    <r>
      <t xml:space="preserve">* Artrodese intersomática via posterior/postero/lateral (3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</si>
  <si>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cervical/cérvico torácica posterior (4 niveis) </t>
    </r>
    <r>
      <rPr>
        <b/>
        <sz val="8"/>
        <color rgb="FFFF0000"/>
        <rFont val="Georgia"/>
        <family val="1"/>
      </rPr>
      <t>(H_AC)</t>
    </r>
  </si>
  <si>
    <r>
      <t xml:space="preserve">* Artroplastia de joelho (não convencional) </t>
    </r>
    <r>
      <rPr>
        <b/>
        <sz val="8"/>
        <color rgb="FFFF0000"/>
        <rFont val="Georgia"/>
        <family val="1"/>
      </rPr>
      <t>(H_AC)</t>
    </r>
  </si>
  <si>
    <r>
      <t xml:space="preserve">* Artroplastia total primária do joelho </t>
    </r>
    <r>
      <rPr>
        <b/>
        <sz val="8"/>
        <color rgb="FFFF0000"/>
        <rFont val="Georgia"/>
        <family val="1"/>
      </rPr>
      <t>(H_AC)</t>
    </r>
  </si>
  <si>
    <r>
      <t xml:space="preserve">* Artroplastia unicomportimental primária do joelho </t>
    </r>
    <r>
      <rPr>
        <b/>
        <sz val="8"/>
        <color rgb="FFFF0000"/>
        <rFont val="Georgia"/>
        <family val="1"/>
      </rPr>
      <t>(H_AC)</t>
    </r>
  </si>
  <si>
    <r>
      <t xml:space="preserve">* Vertebroplastia p/dispositivo guiado (1 nivel) </t>
    </r>
    <r>
      <rPr>
        <b/>
        <sz val="8"/>
        <color rgb="FFFF0000"/>
        <rFont val="Georgia"/>
        <family val="1"/>
      </rPr>
      <t>(H_AC)</t>
    </r>
  </si>
  <si>
    <r>
      <t xml:space="preserve">* Vertebroplastia p/dispositivo guiado (2 niveis) </t>
    </r>
    <r>
      <rPr>
        <b/>
        <sz val="8"/>
        <color rgb="FFFF0000"/>
        <rFont val="Georgia"/>
        <family val="1"/>
      </rPr>
      <t>(H_AC)</t>
    </r>
  </si>
  <si>
    <r>
      <t xml:space="preserve">* Vertebroplastia p/dispositivo guiado (3 niveis) </t>
    </r>
    <r>
      <rPr>
        <b/>
        <sz val="8"/>
        <color rgb="FFFF0000"/>
        <rFont val="Georgia"/>
        <family val="1"/>
      </rPr>
      <t>(H_AC)</t>
    </r>
  </si>
  <si>
    <r>
      <t xml:space="preserve">* Discectomia cervical/lombar/lombo sacra p/via posterior (1 nivel) </t>
    </r>
    <r>
      <rPr>
        <b/>
        <sz val="8"/>
        <color rgb="FFFF0000"/>
        <rFont val="Georgia"/>
        <family val="1"/>
      </rPr>
      <t>(H_MC)</t>
    </r>
  </si>
  <si>
    <r>
      <t xml:space="preserve">* Laringectomia total c/esvaziamento cervical </t>
    </r>
    <r>
      <rPr>
        <b/>
        <sz val="8"/>
        <rFont val="Georgia"/>
        <family val="1"/>
      </rPr>
      <t xml:space="preserve">(Esvaziamento cervical radical) </t>
    </r>
    <r>
      <rPr>
        <b/>
        <sz val="8"/>
        <color rgb="FFFF0000"/>
        <rFont val="Georgia"/>
        <family val="1"/>
      </rPr>
      <t>(H_MC)</t>
    </r>
  </si>
  <si>
    <r>
      <t xml:space="preserve">* Cirurgia de implante coclear unilateral </t>
    </r>
    <r>
      <rPr>
        <b/>
        <sz val="8"/>
        <color rgb="FFFF0000"/>
        <rFont val="Georgia"/>
        <family val="1"/>
      </rPr>
      <t>(F_H_AC)</t>
    </r>
  </si>
  <si>
    <r>
      <t xml:space="preserve">* Cirurgia de implante coclear bilateral </t>
    </r>
    <r>
      <rPr>
        <b/>
        <sz val="8"/>
        <color rgb="FFFF0000"/>
        <rFont val="Georgia"/>
        <family val="1"/>
      </rPr>
      <t>(F_H_AC)</t>
    </r>
  </si>
  <si>
    <t>TRATAMENTO CIRÚRGICO DE INCONTINÊNCIA URINÁRIA P/VIA VAGINAL</t>
  </si>
  <si>
    <r>
      <t>* Osteotomia de maxila em paciente c/anomalia crânio e bucomaxilofacial</t>
    </r>
    <r>
      <rPr>
        <b/>
        <sz val="8"/>
        <color rgb="FFFF0000"/>
        <rFont val="Georgia"/>
        <family val="1"/>
      </rPr>
      <t xml:space="preserve"> (H_MC)</t>
    </r>
  </si>
  <si>
    <r>
      <t xml:space="preserve">* Alveoloplastia c/enxerto ósseo em paciente c/anomalia crâniofacial </t>
    </r>
    <r>
      <rPr>
        <b/>
        <sz val="8"/>
        <color rgb="FFFF0000"/>
        <rFont val="Georgia"/>
        <family val="1"/>
      </rPr>
      <t>(H_MC)</t>
    </r>
  </si>
  <si>
    <r>
      <t xml:space="preserve">* Rinoplastia em paciente c/anomalia crânio e bucomaxilofacial </t>
    </r>
    <r>
      <rPr>
        <b/>
        <sz val="8"/>
        <color rgb="FFFF0000"/>
        <rFont val="Georgia"/>
        <family val="1"/>
      </rPr>
      <t>(H_MC)</t>
    </r>
  </si>
  <si>
    <r>
      <t xml:space="preserve">* Septoplastia em paciente c/anomalia crânio e bucomaxilofacial </t>
    </r>
    <r>
      <rPr>
        <b/>
        <sz val="8"/>
        <color rgb="FFFF0000"/>
        <rFont val="Georgia"/>
        <family val="1"/>
      </rPr>
      <t>(H_MC)</t>
    </r>
  </si>
  <si>
    <r>
      <t xml:space="preserve">* Extirpação de bócio intratorácico p/via transesternal (Bócio mergulhante) </t>
    </r>
    <r>
      <rPr>
        <b/>
        <sz val="8"/>
        <color rgb="FFFF0000"/>
        <rFont val="Georgia"/>
        <family val="1"/>
      </rPr>
      <t>(H_MC)</t>
    </r>
  </si>
  <si>
    <r>
      <t xml:space="preserve">*Paratireoidectomia </t>
    </r>
    <r>
      <rPr>
        <b/>
        <sz val="8"/>
        <color rgb="FFFF0000"/>
        <rFont val="Georgia"/>
        <family val="1"/>
      </rPr>
      <t>(H_MC)</t>
    </r>
  </si>
  <si>
    <r>
      <t xml:space="preserve">* Tireoidectomia parcial </t>
    </r>
    <r>
      <rPr>
        <b/>
        <sz val="8"/>
        <color rgb="FFFF0000"/>
        <rFont val="Georgia"/>
        <family val="1"/>
      </rPr>
      <t>(H_MC)</t>
    </r>
  </si>
  <si>
    <r>
      <t xml:space="preserve">* Tireoidectomia total </t>
    </r>
    <r>
      <rPr>
        <b/>
        <sz val="8"/>
        <color rgb="FFFF0000"/>
        <rFont val="Georgia"/>
        <family val="1"/>
      </rPr>
      <t>(H_MC)</t>
    </r>
  </si>
  <si>
    <r>
      <t xml:space="preserve">ADENOIDECTOMIA </t>
    </r>
    <r>
      <rPr>
        <b/>
        <sz val="8"/>
        <color rgb="FFFF0000"/>
        <rFont val="Georgia"/>
        <family val="1"/>
      </rPr>
      <t>(H_MC)</t>
    </r>
  </si>
  <si>
    <r>
      <t xml:space="preserve">AMIGDALECTOMIA </t>
    </r>
    <r>
      <rPr>
        <b/>
        <sz val="8"/>
        <color rgb="FFFF0000"/>
        <rFont val="Georgia"/>
        <family val="1"/>
      </rPr>
      <t>(H_MC)</t>
    </r>
  </si>
  <si>
    <r>
      <t xml:space="preserve">ADENOAMIGDALECTOMIA </t>
    </r>
    <r>
      <rPr>
        <b/>
        <sz val="8"/>
        <color rgb="FFFF0000"/>
        <rFont val="Georgia"/>
        <family val="1"/>
      </rPr>
      <t>(H_MC)</t>
    </r>
  </si>
  <si>
    <r>
      <t xml:space="preserve">MICROCIRURGIA DE LARINGE </t>
    </r>
    <r>
      <rPr>
        <b/>
        <sz val="8"/>
        <color rgb="FFFF0000"/>
        <rFont val="Georgia"/>
        <family val="1"/>
      </rPr>
      <t>(H_MC)</t>
    </r>
  </si>
  <si>
    <r>
      <t xml:space="preserve">EXERESE DE TUMOR DE VIAS AEREAS SUPERIORES, FACE E PESCOÇO </t>
    </r>
    <r>
      <rPr>
        <b/>
        <sz val="8"/>
        <color rgb="FFFF0000"/>
        <rFont val="Georgia"/>
        <family val="1"/>
      </rPr>
      <t>(H_MC)</t>
    </r>
  </si>
  <si>
    <r>
      <t xml:space="preserve">EXTIRPAÇÃO DE TUMOR DO CAVUM E FARINGE </t>
    </r>
    <r>
      <rPr>
        <b/>
        <sz val="8"/>
        <color rgb="FFFF0000"/>
        <rFont val="Georgia"/>
        <family val="1"/>
      </rPr>
      <t>(H_MC)</t>
    </r>
  </si>
  <si>
    <r>
      <t xml:space="preserve">MASTOIDECTOMIA RADICAL </t>
    </r>
    <r>
      <rPr>
        <b/>
        <sz val="8"/>
        <color rgb="FFFF0000"/>
        <rFont val="Georgia"/>
        <family val="1"/>
      </rPr>
      <t>(H_MC)</t>
    </r>
  </si>
  <si>
    <r>
      <t xml:space="preserve">MASTOIDECTOMIA SUBTOTAL </t>
    </r>
    <r>
      <rPr>
        <b/>
        <sz val="8"/>
        <color rgb="FFFF0000"/>
        <rFont val="Georgia"/>
        <family val="1"/>
      </rPr>
      <t>(H_MC)</t>
    </r>
  </si>
  <si>
    <r>
      <t xml:space="preserve">SINUSECTOMIA BILATERAL </t>
    </r>
    <r>
      <rPr>
        <b/>
        <sz val="8"/>
        <color rgb="FFFF0000"/>
        <rFont val="Georgia"/>
        <family val="1"/>
      </rPr>
      <t>(H_MC)</t>
    </r>
  </si>
  <si>
    <r>
      <t xml:space="preserve">TIMPANOPLASTIA (UNI/BI) </t>
    </r>
    <r>
      <rPr>
        <b/>
        <sz val="8"/>
        <color rgb="FFFF0000"/>
        <rFont val="Georgia"/>
        <family val="1"/>
      </rPr>
      <t>(H_MC)</t>
    </r>
  </si>
  <si>
    <r>
      <t xml:space="preserve">TURBINECTOMIA </t>
    </r>
    <r>
      <rPr>
        <b/>
        <sz val="8"/>
        <color rgb="FFFF0000"/>
        <rFont val="Georgia"/>
        <family val="1"/>
      </rPr>
      <t>(H_MC)</t>
    </r>
  </si>
  <si>
    <r>
      <t xml:space="preserve">SEPTOPLASTIA </t>
    </r>
    <r>
      <rPr>
        <b/>
        <sz val="8"/>
        <color rgb="FFFF0000"/>
        <rFont val="Georgia"/>
        <family val="1"/>
      </rPr>
      <t>(H_MC)</t>
    </r>
  </si>
  <si>
    <r>
      <t xml:space="preserve">* Exerese de cisto tireoglosso </t>
    </r>
    <r>
      <rPr>
        <b/>
        <sz val="8"/>
        <color rgb="FFFF0000"/>
        <rFont val="Georgia"/>
        <family val="1"/>
      </rPr>
      <t>(H_MC)</t>
    </r>
  </si>
  <si>
    <r>
      <t xml:space="preserve">* Exerese de cisto ranquial </t>
    </r>
    <r>
      <rPr>
        <b/>
        <sz val="8"/>
        <color rgb="FFFF0000"/>
        <rFont val="Georgia"/>
        <family val="1"/>
      </rPr>
      <t>(H_MC)</t>
    </r>
  </si>
  <si>
    <r>
      <t xml:space="preserve">* Parotidectomia </t>
    </r>
    <r>
      <rPr>
        <b/>
        <sz val="8"/>
        <color rgb="FFFF0000"/>
        <rFont val="Georgia"/>
        <family val="1"/>
      </rPr>
      <t>(H_MC)</t>
    </r>
  </si>
  <si>
    <r>
      <t xml:space="preserve">* Exenteração de órbita </t>
    </r>
    <r>
      <rPr>
        <b/>
        <sz val="8"/>
        <color rgb="FFFF0000"/>
        <rFont val="Georgia"/>
        <family val="1"/>
      </rPr>
      <t>(H_AC)</t>
    </r>
  </si>
  <si>
    <r>
      <t xml:space="preserve">Tratamento epistaxe p/embolização (inclui estudo angiográfico e/ou endoscópico) Neuroradiologia </t>
    </r>
    <r>
      <rPr>
        <b/>
        <sz val="8"/>
        <color rgb="FFFF0000"/>
        <rFont val="Georgia"/>
        <family val="1"/>
      </rPr>
      <t>(H_AC)</t>
    </r>
  </si>
  <si>
    <r>
      <t xml:space="preserve">*Cirurgia bariátrica p/videolaparoscopia </t>
    </r>
    <r>
      <rPr>
        <b/>
        <sz val="8"/>
        <color rgb="FFFF0000"/>
        <rFont val="Georgia"/>
        <family val="1"/>
      </rPr>
      <t>(F_H_AC)</t>
    </r>
  </si>
  <si>
    <r>
      <t xml:space="preserve">OSTEOTOMIA DE PELVE </t>
    </r>
    <r>
      <rPr>
        <b/>
        <sz val="8"/>
        <color rgb="FFFF0000"/>
        <rFont val="Georgia"/>
        <family val="1"/>
      </rPr>
      <t>(H_AC)</t>
    </r>
  </si>
  <si>
    <r>
      <t xml:space="preserve">* Mandibulectomia parcial </t>
    </r>
    <r>
      <rPr>
        <b/>
        <sz val="8"/>
        <color rgb="FFFF0000"/>
        <rFont val="Georgia"/>
        <family val="1"/>
      </rPr>
      <t>(H_AC)</t>
    </r>
  </si>
  <si>
    <r>
      <t xml:space="preserve">* Linfadenectomia supraclavicular (biópsia de linfonodo cervical) </t>
    </r>
    <r>
      <rPr>
        <b/>
        <sz val="8"/>
        <color rgb="FFFF0000"/>
        <rFont val="Georgia"/>
        <family val="1"/>
      </rPr>
      <t>(H_AC)</t>
    </r>
  </si>
  <si>
    <r>
      <t xml:space="preserve">* Ressecção de glândula submandibular em oncologia </t>
    </r>
    <r>
      <rPr>
        <b/>
        <sz val="8"/>
        <color rgb="FFFF0000"/>
        <rFont val="Georgia"/>
        <family val="1"/>
      </rPr>
      <t>(H_AC)</t>
    </r>
  </si>
  <si>
    <r>
      <t xml:space="preserve">* Pelviglossomandibulectomia </t>
    </r>
    <r>
      <rPr>
        <b/>
        <sz val="8"/>
        <color rgb="FFFF0000"/>
        <rFont val="Georgia"/>
        <family val="1"/>
      </rPr>
      <t>(H_AC)</t>
    </r>
  </si>
  <si>
    <r>
      <t xml:space="preserve">NEFRECTOMIA TOTAL EM ONCOLOGIA </t>
    </r>
    <r>
      <rPr>
        <b/>
        <sz val="8"/>
        <color rgb="FFFF0000"/>
        <rFont val="Georgia"/>
        <family val="1"/>
      </rPr>
      <t>(H_AC)</t>
    </r>
  </si>
  <si>
    <r>
      <t xml:space="preserve">PROSTATECTOMIA EM ONCOLOGIA </t>
    </r>
    <r>
      <rPr>
        <b/>
        <sz val="8"/>
        <color rgb="FFFF0000"/>
        <rFont val="Georgia"/>
        <family val="1"/>
      </rPr>
      <t>(H_AC)</t>
    </r>
  </si>
  <si>
    <r>
      <t xml:space="preserve">RESSECÇÃO ENDOSCÓPICA DE TUMOR VESICAL EM ONCOLOGIA </t>
    </r>
    <r>
      <rPr>
        <b/>
        <sz val="8"/>
        <color rgb="FFFF0000"/>
        <rFont val="Georgia"/>
        <family val="1"/>
      </rPr>
      <t>(H_AC)</t>
    </r>
  </si>
  <si>
    <r>
      <t xml:space="preserve">NEFRECTOMIA PARCIAL EM ONCOLOGIA </t>
    </r>
    <r>
      <rPr>
        <b/>
        <sz val="8"/>
        <color rgb="FFFF0000"/>
        <rFont val="Georgia"/>
        <family val="1"/>
      </rPr>
      <t>(H_AC)</t>
    </r>
  </si>
  <si>
    <r>
      <t xml:space="preserve">INSTALAÇÃO ENDOSCÓPICA DE CATETER DUPLO J </t>
    </r>
    <r>
      <rPr>
        <b/>
        <sz val="8"/>
        <color rgb="FFFF0000"/>
        <rFont val="Georgia"/>
        <family val="1"/>
      </rPr>
      <t>(H_HC)</t>
    </r>
  </si>
  <si>
    <r>
      <t xml:space="preserve">NEFRECTOMIA PARCIAL </t>
    </r>
    <r>
      <rPr>
        <b/>
        <sz val="8"/>
        <color rgb="FFFF0000"/>
        <rFont val="Georgia"/>
        <family val="1"/>
      </rPr>
      <t>(H_HC)</t>
    </r>
  </si>
  <si>
    <r>
      <t xml:space="preserve">NEFRECTOMIA TOTAL </t>
    </r>
    <r>
      <rPr>
        <b/>
        <sz val="8"/>
        <color rgb="FFFF0000"/>
        <rFont val="Georgia"/>
        <family val="1"/>
      </rPr>
      <t>(H_HC)</t>
    </r>
  </si>
  <si>
    <r>
      <t xml:space="preserve">NEFROSTOMIA C/OU S/DRENAGEM </t>
    </r>
    <r>
      <rPr>
        <b/>
        <sz val="8"/>
        <color rgb="FFFF0000"/>
        <rFont val="Georgia"/>
        <family val="1"/>
      </rPr>
      <t>(H_HC)</t>
    </r>
  </si>
  <si>
    <r>
      <t xml:space="preserve">NEFROSTOMIA PERCUTÂNIA </t>
    </r>
    <r>
      <rPr>
        <b/>
        <sz val="8"/>
        <color rgb="FFFF0000"/>
        <rFont val="Georgia"/>
        <family val="1"/>
      </rPr>
      <t>(H_HC)</t>
    </r>
  </si>
  <si>
    <r>
      <t xml:space="preserve">PIELOLITOTOMIA </t>
    </r>
    <r>
      <rPr>
        <b/>
        <sz val="8"/>
        <color rgb="FFFF0000"/>
        <rFont val="Georgia"/>
        <family val="1"/>
      </rPr>
      <t>(H_HC)</t>
    </r>
  </si>
  <si>
    <r>
      <t xml:space="preserve">RESSECÇÃO ENDOSCÓPICA DE LESÃO VESICAL </t>
    </r>
    <r>
      <rPr>
        <b/>
        <sz val="8"/>
        <color rgb="FFFF0000"/>
        <rFont val="Georgia"/>
        <family val="1"/>
      </rPr>
      <t>(H_HC)</t>
    </r>
  </si>
  <si>
    <r>
      <t xml:space="preserve">TRATAMENTO CIRÚRGICO DE INCONTINÊNCIA URINÁRIA </t>
    </r>
    <r>
      <rPr>
        <b/>
        <sz val="8"/>
        <color rgb="FFFF0000"/>
        <rFont val="Georgia"/>
        <family val="1"/>
      </rPr>
      <t>(H_HC)</t>
    </r>
  </si>
  <si>
    <r>
      <t xml:space="preserve">URETRORRAFIA </t>
    </r>
    <r>
      <rPr>
        <b/>
        <sz val="8"/>
        <color rgb="FFFF0000"/>
        <rFont val="Georgia"/>
        <family val="1"/>
      </rPr>
      <t>(H_HC)</t>
    </r>
  </si>
  <si>
    <r>
      <t xml:space="preserve">URETROSTOMIA PERINEAL/CUTÂNEA/EXTERNA </t>
    </r>
    <r>
      <rPr>
        <b/>
        <sz val="8"/>
        <color rgb="FFFF0000"/>
        <rFont val="Georgia"/>
        <family val="1"/>
      </rPr>
      <t>(H_HC)</t>
    </r>
  </si>
  <si>
    <r>
      <t xml:space="preserve">URETROTOMIA INTERNA </t>
    </r>
    <r>
      <rPr>
        <b/>
        <sz val="8"/>
        <color rgb="FFFF0000"/>
        <rFont val="Georgia"/>
        <family val="1"/>
      </rPr>
      <t>(H_HC)</t>
    </r>
  </si>
  <si>
    <r>
      <t xml:space="preserve">PROSTATECTOMIA SUPRAPÚBICA </t>
    </r>
    <r>
      <rPr>
        <b/>
        <sz val="8"/>
        <color rgb="FFFF0000"/>
        <rFont val="Georgia"/>
        <family val="1"/>
      </rPr>
      <t>(H_HC)</t>
    </r>
  </si>
  <si>
    <r>
      <t xml:space="preserve">RESSECÇÃO ENDOSCÓPICA DA PRÓSTATA </t>
    </r>
    <r>
      <rPr>
        <b/>
        <sz val="8"/>
        <color rgb="FFFF0000"/>
        <rFont val="Georgia"/>
        <family val="1"/>
      </rPr>
      <t>(H_HC)</t>
    </r>
  </si>
  <si>
    <r>
      <t xml:space="preserve">DRENAGEM DE ABSCESSO DA BOLSA ESCROTAL </t>
    </r>
    <r>
      <rPr>
        <b/>
        <sz val="8"/>
        <color rgb="FFFF0000"/>
        <rFont val="Georgia"/>
        <family val="1"/>
      </rPr>
      <t>(H_HC)</t>
    </r>
  </si>
  <si>
    <r>
      <t xml:space="preserve">ORQUIECTOMIA SUBCAPSULAR BILATERAL </t>
    </r>
    <r>
      <rPr>
        <b/>
        <sz val="8"/>
        <color rgb="FFFF0000"/>
        <rFont val="Georgia"/>
        <family val="1"/>
      </rPr>
      <t>(H_HC)</t>
    </r>
  </si>
  <si>
    <r>
      <t xml:space="preserve">ORQUIECTOMIA UNILATERAL </t>
    </r>
    <r>
      <rPr>
        <b/>
        <sz val="8"/>
        <color rgb="FFFF0000"/>
        <rFont val="Georgia"/>
        <family val="1"/>
      </rPr>
      <t>(H_HC)</t>
    </r>
  </si>
  <si>
    <r>
      <t xml:space="preserve">TRATAMENTO CIRÚRGICO DE HIDROCELE </t>
    </r>
    <r>
      <rPr>
        <b/>
        <sz val="8"/>
        <color rgb="FFFF0000"/>
        <rFont val="Georgia"/>
        <family val="1"/>
      </rPr>
      <t>(H_HC)</t>
    </r>
  </si>
  <si>
    <r>
      <t xml:space="preserve">TRATAMENTO CIRÚRGICO DE VARICOCELE </t>
    </r>
    <r>
      <rPr>
        <b/>
        <sz val="8"/>
        <color rgb="FFFF0000"/>
        <rFont val="Georgia"/>
        <family val="1"/>
      </rPr>
      <t>(H_HC)</t>
    </r>
  </si>
  <si>
    <r>
      <t xml:space="preserve">VASECTOMIA </t>
    </r>
    <r>
      <rPr>
        <b/>
        <sz val="8"/>
        <color rgb="FFFF0000"/>
        <rFont val="Georgia"/>
        <family val="1"/>
      </rPr>
      <t>(H_HC)</t>
    </r>
  </si>
  <si>
    <r>
      <t xml:space="preserve">POSTECTOMIA </t>
    </r>
    <r>
      <rPr>
        <b/>
        <sz val="8"/>
        <color rgb="FFFF0000"/>
        <rFont val="Georgia"/>
        <family val="1"/>
      </rPr>
      <t>(H_HC)</t>
    </r>
  </si>
  <si>
    <r>
      <t xml:space="preserve">* Craniotomia p/retirada de corpo estranho intracraniano (c/técnica complementar) </t>
    </r>
    <r>
      <rPr>
        <b/>
        <sz val="8"/>
        <color rgb="FFFF0000"/>
        <rFont val="Georgia"/>
        <family val="1"/>
      </rPr>
      <t>(H_AC)</t>
    </r>
  </si>
  <si>
    <r>
      <t xml:space="preserve">* Craniotomia descompressiva </t>
    </r>
    <r>
      <rPr>
        <b/>
        <sz val="8"/>
        <color rgb="FFFF0000"/>
        <rFont val="Georgia"/>
        <family val="1"/>
      </rPr>
      <t>(H_MC)</t>
    </r>
  </si>
  <si>
    <r>
      <t xml:space="preserve">* Craniotomia descompressiva da fossa posterior </t>
    </r>
    <r>
      <rPr>
        <b/>
        <sz val="8"/>
        <color rgb="FFFF0000"/>
        <rFont val="Georgia"/>
        <family val="1"/>
      </rPr>
      <t>(H_MC)</t>
    </r>
  </si>
  <si>
    <r>
      <t xml:space="preserve">* Craniotomia p/retirada de cisto/ abscesso/ granuloma encefálico (c/técnica complementar) </t>
    </r>
    <r>
      <rPr>
        <b/>
        <sz val="8"/>
        <color rgb="FFFF0000"/>
        <rFont val="Georgia"/>
        <family val="1"/>
      </rPr>
      <t>(H_AC)</t>
    </r>
  </si>
  <si>
    <r>
      <t xml:space="preserve">DERIVAÇÃO VENTRICULAR P/PERITÔNIO/ÁTRIO/PLEURA/RAQUE </t>
    </r>
    <r>
      <rPr>
        <b/>
        <sz val="8"/>
        <color rgb="FFFF0000"/>
        <rFont val="Georgia"/>
        <family val="1"/>
      </rPr>
      <t>(H_MC)</t>
    </r>
  </si>
  <si>
    <r>
      <t xml:space="preserve">* Descompressão de órbita p/doença ou trauma </t>
    </r>
    <r>
      <rPr>
        <b/>
        <sz val="8"/>
        <color rgb="FFFF0000"/>
        <rFont val="Georgia"/>
        <family val="1"/>
      </rPr>
      <t>(H_AC)</t>
    </r>
  </si>
  <si>
    <r>
      <t xml:space="preserve">* Microcirurgia cerebral endoscópica </t>
    </r>
    <r>
      <rPr>
        <b/>
        <sz val="8"/>
        <color rgb="FFFF0000"/>
        <rFont val="Georgia"/>
        <family val="1"/>
      </rPr>
      <t>(H_AC)</t>
    </r>
  </si>
  <si>
    <r>
      <t xml:space="preserve">* Tratamento cirúrgico de craneosinostose complexa </t>
    </r>
    <r>
      <rPr>
        <b/>
        <sz val="8"/>
        <color rgb="FFFF0000"/>
        <rFont val="Georgia"/>
        <family val="1"/>
      </rPr>
      <t>(H_AC)</t>
    </r>
  </si>
  <si>
    <r>
      <t xml:space="preserve">RETIRADA DE DERIVAÇÃO VENTRICULAR P/PERITÔNIO/ÁTRIO/PLEURA/RAQUE </t>
    </r>
    <r>
      <rPr>
        <b/>
        <sz val="8"/>
        <color rgb="FFFF0000"/>
        <rFont val="Georgia"/>
        <family val="1"/>
      </rPr>
      <t>(H_MC)</t>
    </r>
  </si>
  <si>
    <r>
      <t xml:space="preserve">* Tratamento cirúrgico de craneosinostose c/sutura única </t>
    </r>
    <r>
      <rPr>
        <b/>
        <sz val="8"/>
        <color rgb="FFFF0000"/>
        <rFont val="Georgia"/>
        <family val="1"/>
      </rPr>
      <t>(H_MC)</t>
    </r>
  </si>
  <si>
    <r>
      <t xml:space="preserve">REVISÃO DE DERIVAÇÃO VENTRICULAR P/PERITÔNIO/ÁTRIO/PLEURA/RAQUE </t>
    </r>
    <r>
      <rPr>
        <b/>
        <sz val="8"/>
        <color rgb="FFFF0000"/>
        <rFont val="Georgia"/>
        <family val="1"/>
      </rPr>
      <t>(H_MC)</t>
    </r>
  </si>
  <si>
    <r>
      <t xml:space="preserve">TRATAMENTO CIRÚRGICO DE ABSCESSO INTRACINIANO </t>
    </r>
    <r>
      <rPr>
        <b/>
        <sz val="8"/>
        <color rgb="FFFF0000"/>
        <rFont val="Georgia"/>
        <family val="1"/>
      </rPr>
      <t>(H_MC)</t>
    </r>
  </si>
  <si>
    <r>
      <t xml:space="preserve">* Tratamento cirúrgico de fístula liquórica craniana </t>
    </r>
    <r>
      <rPr>
        <b/>
        <sz val="8"/>
        <color rgb="FFFF0000"/>
        <rFont val="Georgia"/>
        <family val="1"/>
      </rPr>
      <t>(H_AC)</t>
    </r>
  </si>
  <si>
    <r>
      <t xml:space="preserve">* Tratamento cirúrgico de hematoma intracerebral (c/técnica complementar) </t>
    </r>
    <r>
      <rPr>
        <b/>
        <sz val="8"/>
        <color rgb="FFFF0000"/>
        <rFont val="Georgia"/>
        <family val="1"/>
      </rPr>
      <t>(H_AC)</t>
    </r>
  </si>
  <si>
    <r>
      <t xml:space="preserve">TRATAMENTO CIRÚRGICO DE FRATURA DO CRÂNIO C/AFUNDAMENTO </t>
    </r>
    <r>
      <rPr>
        <b/>
        <sz val="8"/>
        <color rgb="FFFF0000"/>
        <rFont val="Georgia"/>
        <family val="1"/>
      </rPr>
      <t>(H_MC)</t>
    </r>
  </si>
  <si>
    <r>
      <t xml:space="preserve">TRATAMENTO CIRÚRGICO DE HEMATOMA EXTRADURAL </t>
    </r>
    <r>
      <rPr>
        <b/>
        <sz val="8"/>
        <color rgb="FFFF0000"/>
        <rFont val="Georgia"/>
        <family val="1"/>
      </rPr>
      <t>(H_MC)</t>
    </r>
  </si>
  <si>
    <r>
      <t xml:space="preserve">* Tratamento cirúrgico de hematoma intracerebral </t>
    </r>
    <r>
      <rPr>
        <b/>
        <sz val="8"/>
        <color rgb="FFFF0000"/>
        <rFont val="Georgia"/>
        <family val="1"/>
      </rPr>
      <t>(H_MC)</t>
    </r>
  </si>
  <si>
    <r>
      <t xml:space="preserve">TRATAMENTO CIRÚRGICO DE HEMATOMA SUBDURAL AGUDO </t>
    </r>
    <r>
      <rPr>
        <b/>
        <sz val="8"/>
        <color rgb="FFFF0000"/>
        <rFont val="Georgia"/>
        <family val="1"/>
      </rPr>
      <t>(H_MC)</t>
    </r>
  </si>
  <si>
    <r>
      <t xml:space="preserve">TRATAMENTO CIRÚRGICO DE HEMATOMA SUBDURAL CRÔNICO </t>
    </r>
    <r>
      <rPr>
        <b/>
        <sz val="8"/>
        <color rgb="FFFF0000"/>
        <rFont val="Georgia"/>
        <family val="1"/>
      </rPr>
      <t>(H_MC)</t>
    </r>
  </si>
  <si>
    <r>
      <t xml:space="preserve">TRATAMENTO CIRÚRGICO DE OSTEOMIELITE DO CRÂNIO </t>
    </r>
    <r>
      <rPr>
        <b/>
        <sz val="8"/>
        <color rgb="FFFF0000"/>
        <rFont val="Georgia"/>
        <family val="1"/>
      </rPr>
      <t>(H_MC)</t>
    </r>
  </si>
  <si>
    <r>
      <t xml:space="preserve">* Trepanação craniana p/propedêutica neurocirúrgica/implante p/monitorização pic </t>
    </r>
    <r>
      <rPr>
        <b/>
        <sz val="8"/>
        <color rgb="FFFF0000"/>
        <rFont val="Georgia"/>
        <family val="1"/>
      </rPr>
      <t>(H_MC)</t>
    </r>
  </si>
  <si>
    <r>
      <t xml:space="preserve">* Trepanação craniana para punção ou biópsia </t>
    </r>
    <r>
      <rPr>
        <b/>
        <sz val="8"/>
        <color rgb="FFFF0000"/>
        <rFont val="Georgia"/>
        <family val="1"/>
      </rPr>
      <t>(H_MC)</t>
    </r>
  </si>
  <si>
    <r>
      <t xml:space="preserve">* Drenagem liquórica lombar externa </t>
    </r>
    <r>
      <rPr>
        <b/>
        <sz val="8"/>
        <color rgb="FFFF0000"/>
        <rFont val="Georgia"/>
        <family val="1"/>
      </rPr>
      <t>(H_AC)</t>
    </r>
  </si>
  <si>
    <r>
      <t xml:space="preserve">* Microcirurgia p/aneurisma da circulação cerebral anterior &gt; 1,5 cm </t>
    </r>
    <r>
      <rPr>
        <b/>
        <sz val="8"/>
        <color rgb="FFFF0000"/>
        <rFont val="Georgia"/>
        <family val="1"/>
      </rPr>
      <t>(H_AC)</t>
    </r>
  </si>
  <si>
    <r>
      <t>MICRONEURORRAFIA</t>
    </r>
    <r>
      <rPr>
        <b/>
        <sz val="8"/>
        <color rgb="FFFF0000"/>
        <rFont val="Georgia"/>
        <family val="1"/>
      </rPr>
      <t xml:space="preserve"> (H_AC)</t>
    </r>
  </si>
  <si>
    <r>
      <t xml:space="preserve">* Craniotomia p/retirada de tumor cerebral inclusive  da fossa posterior </t>
    </r>
    <r>
      <rPr>
        <b/>
        <sz val="8"/>
        <color rgb="FFFF0000"/>
        <rFont val="Georgia"/>
        <family val="1"/>
      </rPr>
      <t>(H_AC)</t>
    </r>
  </si>
  <si>
    <r>
      <t xml:space="preserve">* Craniotomia p/retirada de tumor intracraniano </t>
    </r>
    <r>
      <rPr>
        <b/>
        <sz val="8"/>
        <color rgb="FFFF0000"/>
        <rFont val="Georgia"/>
        <family val="1"/>
      </rPr>
      <t>(H_AC)</t>
    </r>
  </si>
  <si>
    <r>
      <t xml:space="preserve">* Craniotomia p/tumor ósseo </t>
    </r>
    <r>
      <rPr>
        <b/>
        <sz val="8"/>
        <color rgb="FFFF0000"/>
        <rFont val="Georgia"/>
        <family val="1"/>
      </rPr>
      <t>(H_AC)</t>
    </r>
  </si>
  <si>
    <r>
      <t xml:space="preserve">* Microcirurgia de tumor intradural e extramedular </t>
    </r>
    <r>
      <rPr>
        <b/>
        <sz val="8"/>
        <color rgb="FFFF0000"/>
        <rFont val="Georgia"/>
        <family val="1"/>
      </rPr>
      <t>(H_AC)</t>
    </r>
  </si>
  <si>
    <r>
      <t xml:space="preserve">* Microcirurgia de tumor medular  </t>
    </r>
    <r>
      <rPr>
        <b/>
        <sz val="8"/>
        <color rgb="FFFF0000"/>
        <rFont val="Georgia"/>
        <family val="1"/>
      </rPr>
      <t>(H_AC)</t>
    </r>
  </si>
  <si>
    <r>
      <t xml:space="preserve">* Microcirurgia para tumor da base do crânio </t>
    </r>
    <r>
      <rPr>
        <b/>
        <sz val="8"/>
        <color rgb="FFFF0000"/>
        <rFont val="Georgia"/>
        <family val="1"/>
      </rPr>
      <t>(H_AC)</t>
    </r>
  </si>
  <si>
    <r>
      <t xml:space="preserve">* Microcirurgia para tumor intracraniano </t>
    </r>
    <r>
      <rPr>
        <b/>
        <sz val="8"/>
        <color rgb="FFFF0000"/>
        <rFont val="Georgia"/>
        <family val="1"/>
      </rPr>
      <t>(H_AC)</t>
    </r>
  </si>
  <si>
    <r>
      <t xml:space="preserve">* Microcirurgia para tumor intracraniano c/técnica complementar) </t>
    </r>
    <r>
      <rPr>
        <b/>
        <sz val="8"/>
        <color rgb="FFFF0000"/>
        <rFont val="Georgia"/>
        <family val="1"/>
      </rPr>
      <t>(H_AC)</t>
    </r>
  </si>
  <si>
    <r>
      <t xml:space="preserve">* Anastomose vascular extra/intracraniana </t>
    </r>
    <r>
      <rPr>
        <b/>
        <sz val="8"/>
        <color rgb="FFFF0000"/>
        <rFont val="Georgia"/>
        <family val="1"/>
      </rPr>
      <t>(H_AC)</t>
    </r>
  </si>
  <si>
    <r>
      <t xml:space="preserve">* Anastomose vascular intracraniana (c/técnica complementar) </t>
    </r>
    <r>
      <rPr>
        <b/>
        <sz val="8"/>
        <color rgb="FFFF0000"/>
        <rFont val="Georgia"/>
        <family val="1"/>
      </rPr>
      <t>(H_AC)</t>
    </r>
  </si>
  <si>
    <r>
      <t xml:space="preserve">* Microcirurgia p/aneurisma da circulação cerebral posterior &gt; 1,5 cm </t>
    </r>
    <r>
      <rPr>
        <b/>
        <sz val="8"/>
        <color rgb="FFFF0000"/>
        <rFont val="Georgia"/>
        <family val="1"/>
      </rPr>
      <t>(H_AC)</t>
    </r>
  </si>
  <si>
    <r>
      <t xml:space="preserve">* Microcirurgia p/aneurisma da circulação cerebral anterior &lt; 1,5 cm </t>
    </r>
    <r>
      <rPr>
        <b/>
        <sz val="8"/>
        <color rgb="FFFF0000"/>
        <rFont val="Georgia"/>
        <family val="1"/>
      </rPr>
      <t>(H_AC)</t>
    </r>
  </si>
  <si>
    <r>
      <t xml:space="preserve">* Microcirurgia p/aneurisma da circulação cerebral posterior &lt; 1,5 cm </t>
    </r>
    <r>
      <rPr>
        <b/>
        <sz val="8"/>
        <color rgb="FFFF0000"/>
        <rFont val="Georgia"/>
        <family val="1"/>
      </rPr>
      <t>(H_AC)</t>
    </r>
  </si>
  <si>
    <r>
      <t xml:space="preserve">BLOQUEIOS PROLONGADOS DE SISTEMA NERVOSO PERIFÉRICO/CENTRAL C/BOMBA DE INFUSÃO </t>
    </r>
    <r>
      <rPr>
        <b/>
        <sz val="8"/>
        <color rgb="FFFF0000"/>
        <rFont val="Georgia"/>
        <family val="1"/>
      </rPr>
      <t>(H_AC)</t>
    </r>
  </si>
  <si>
    <r>
      <t xml:space="preserve">*Rizotomia percutânea p/radiofrequência </t>
    </r>
    <r>
      <rPr>
        <b/>
        <sz val="8"/>
        <color rgb="FFFF0000"/>
        <rFont val="Georgia"/>
        <family val="1"/>
      </rPr>
      <t>(H_AC)</t>
    </r>
  </si>
  <si>
    <r>
      <t xml:space="preserve">* Embolização de aneurisma cerebral &gt; 1,5 cm c/colo estreito </t>
    </r>
    <r>
      <rPr>
        <b/>
        <sz val="8"/>
        <color rgb="FFFF0000"/>
        <rFont val="Georgia"/>
        <family val="1"/>
      </rPr>
      <t>(H_AC)</t>
    </r>
  </si>
  <si>
    <r>
      <t xml:space="preserve">* Embolização de aneurisma cerebral &gt; 1,5 cm c/colo largo </t>
    </r>
    <r>
      <rPr>
        <b/>
        <sz val="8"/>
        <color rgb="FFFF0000"/>
        <rFont val="Georgia"/>
        <family val="1"/>
      </rPr>
      <t>(H_AC)</t>
    </r>
  </si>
  <si>
    <r>
      <t xml:space="preserve">* Embolização de aneurisma cerebral &lt; 1,5 cm c/colo estreiro </t>
    </r>
    <r>
      <rPr>
        <b/>
        <sz val="8"/>
        <color rgb="FFFF0000"/>
        <rFont val="Georgia"/>
        <family val="1"/>
      </rPr>
      <t>(H_AC)</t>
    </r>
  </si>
  <si>
    <r>
      <t xml:space="preserve">* Embolização de aneurisma cerebral &lt; 1,5 cm c/colo largo (COM diversor/disruptor) </t>
    </r>
    <r>
      <rPr>
        <b/>
        <sz val="8"/>
        <color rgb="FFFF0000"/>
        <rFont val="Georgia"/>
        <family val="1"/>
      </rPr>
      <t>(H_AC)</t>
    </r>
  </si>
  <si>
    <r>
      <t xml:space="preserve">* Embolização de aneurisma cerebral &lt; 1,5 cm c/colo largo (SEM diversor/disruptor) </t>
    </r>
    <r>
      <rPr>
        <b/>
        <sz val="8"/>
        <color rgb="FFFF0000"/>
        <rFont val="Georgia"/>
        <family val="1"/>
      </rPr>
      <t>(H_AC)</t>
    </r>
  </si>
  <si>
    <r>
      <t xml:space="preserve">* Embolização de aneurisma cerebral &lt; 1,5 cm c/colo largo (COM stent) </t>
    </r>
    <r>
      <rPr>
        <b/>
        <sz val="8"/>
        <color rgb="FFFF0000"/>
        <rFont val="Georgia"/>
        <family val="1"/>
      </rPr>
      <t>(H_AC)</t>
    </r>
  </si>
  <si>
    <r>
      <t xml:space="preserve">REVISÃO C/TROCA DE APARELHO GESSADO EM MEMBRO INFERIOR </t>
    </r>
    <r>
      <rPr>
        <b/>
        <sz val="8"/>
        <color rgb="FFFF0000"/>
        <rFont val="Georgia"/>
        <family val="1"/>
      </rPr>
      <t>(A_MC)</t>
    </r>
  </si>
  <si>
    <r>
      <t xml:space="preserve">REVISÃO C/TROCA DE APARELHO GESSADO EM MEMBRO SUPERIOR </t>
    </r>
    <r>
      <rPr>
        <b/>
        <sz val="8"/>
        <color rgb="FFFF0000"/>
        <rFont val="Georgia"/>
        <family val="1"/>
      </rPr>
      <t>(A_MC)</t>
    </r>
  </si>
  <si>
    <r>
      <t xml:space="preserve">FASCIOTOMIA P/DESCOMPRESSÃO </t>
    </r>
    <r>
      <rPr>
        <b/>
        <sz val="8"/>
        <color rgb="FFFF0000"/>
        <rFont val="Georgia"/>
        <family val="1"/>
      </rPr>
      <t>(H_MC)</t>
    </r>
  </si>
  <si>
    <r>
      <t xml:space="preserve">* Tratamento cirúrgico de varizes (bilateral) </t>
    </r>
    <r>
      <rPr>
        <b/>
        <sz val="8"/>
        <color rgb="FFFF0000"/>
        <rFont val="Georgia"/>
        <family val="1"/>
      </rPr>
      <t>(H_MC)</t>
    </r>
  </si>
  <si>
    <r>
      <t xml:space="preserve">* Tratamento cirúrgico de varizes (unilateral) </t>
    </r>
    <r>
      <rPr>
        <b/>
        <sz val="8"/>
        <color rgb="FFFF0000"/>
        <rFont val="Georgia"/>
        <family val="1"/>
      </rPr>
      <t>(H_MC)</t>
    </r>
  </si>
  <si>
    <r>
      <t xml:space="preserve">AMPUTAÇÃO/DESARTICULAÇÃO DE MÃO E PUNHO </t>
    </r>
    <r>
      <rPr>
        <b/>
        <sz val="8"/>
        <color rgb="FFFF0000"/>
        <rFont val="Georgia"/>
        <family val="1"/>
      </rPr>
      <t>(H_MC)</t>
    </r>
  </si>
  <si>
    <r>
      <t xml:space="preserve">AMPUTAÇÃO/DESARTICULAÇÃO DE MEMBROS SUPERIORES </t>
    </r>
    <r>
      <rPr>
        <b/>
        <sz val="8"/>
        <color rgb="FFFF0000"/>
        <rFont val="Georgia"/>
        <family val="1"/>
      </rPr>
      <t>(H_MC)</t>
    </r>
  </si>
  <si>
    <r>
      <t xml:space="preserve">REDUÇÃO INCRUENTA DE FRATURA/LESÃO FISÁRIA DE COTOVELO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</si>
  <si>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FRATURA/LESÃO FISÁRIA DO EXTREMO PROXIMAL DO ÚMERO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</si>
  <si>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FRATURA/LESÃO FISÁRIA NO PUNHO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</si>
  <si>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FRATURA/LUXAÇÃO DE MONTEGGIA OU DE GALEAZZI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</si>
  <si>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FRATURA DA DIÁFISE DO ÚMERO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</si>
  <si>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FRATURA DA DIAFISÁRIA DOS OSSOS DO ANTEBRAÇO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</si>
  <si>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FRATURA DOS METACARPIANOS 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</si>
  <si>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LUXAÇÃO OU FRATURA/LUXAÇÃO DO PUNHO 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</si>
  <si>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C/MANIPULAÇÃO DE LUXAÇÃO ESPONTÂNEA/PROGRESSIVA DO QUADRIL C/APLICAÇÃO DE DISPOSITIVOS DE CONTENÇÃO </t>
    </r>
    <r>
      <rPr>
        <b/>
        <sz val="8"/>
        <color rgb="FFFF0000"/>
        <rFont val="Georgia"/>
        <family val="1"/>
      </rPr>
      <t>(H_AC)</t>
    </r>
  </si>
  <si>
    <r>
      <t xml:space="preserve">REDUÇÃO INCRUENTA DE LUXAÇÃO CONGÊNITA COXOFEMORAL </t>
    </r>
    <r>
      <rPr>
        <b/>
        <sz val="8"/>
        <color rgb="FFFF0000"/>
        <rFont val="Georgia"/>
        <family val="1"/>
      </rPr>
      <t>(H_MC)</t>
    </r>
  </si>
  <si>
    <r>
      <t xml:space="preserve">AMPUTAÇÃO/DESARTICULAÇÃO DE MEMBROS INFERIORES </t>
    </r>
    <r>
      <rPr>
        <b/>
        <sz val="8"/>
        <color rgb="FFFF0000"/>
        <rFont val="Georgia"/>
        <family val="1"/>
      </rPr>
      <t>(H_MC)</t>
    </r>
  </si>
  <si>
    <r>
      <t xml:space="preserve">AMPUTAÇÃO/DESARTICULAÇÃO DE PÉ E TARSO </t>
    </r>
    <r>
      <rPr>
        <b/>
        <sz val="8"/>
        <color rgb="FFFF0000"/>
        <rFont val="Georgia"/>
        <family val="1"/>
      </rPr>
      <t>(H_MC)</t>
    </r>
  </si>
  <si>
    <r>
      <t xml:space="preserve">FASCIOTOMIA DE MEMBROS INFERIORES </t>
    </r>
    <r>
      <rPr>
        <b/>
        <sz val="8"/>
        <color rgb="FFFF0000"/>
        <rFont val="Georgia"/>
        <family val="1"/>
      </rPr>
      <t>(H_MC)</t>
    </r>
  </si>
  <si>
    <r>
      <t xml:space="preserve">REDUÇÃO INCRUENTA DE FRATURA/LESÃO FISÁRIA DOS METATARSIANOS </t>
    </r>
    <r>
      <rPr>
        <b/>
        <sz val="8"/>
        <color rgb="FFFF0000"/>
        <rFont val="Georgia"/>
        <family val="1"/>
      </rPr>
      <t>(A_MC) (H_MC)</t>
    </r>
  </si>
  <si>
    <r>
      <t xml:space="preserve">REDU INCRUEN FRATU DIAFISÁRIA/LESÃO FISÁRIA DISTAL TÍBIA C/OU S/FRATU FÍBULA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</si>
  <si>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FRATURA DIAFISÁRIA/LESÃO FISÁRIA PROXIMAL DO FEMUR </t>
    </r>
    <r>
      <rPr>
        <b/>
        <sz val="8"/>
        <color rgb="FFFF0000"/>
        <rFont val="Georgia"/>
        <family val="1"/>
      </rPr>
      <t>(H_MC)</t>
    </r>
  </si>
  <si>
    <r>
      <t xml:space="preserve">REDUÇÃO INCRUENTA DE FRATURA DOS OSSOS DO TARSO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</si>
  <si>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FRATURA OU LESÃO FISÁRIA DO JOELHO </t>
    </r>
    <r>
      <rPr>
        <b/>
        <sz val="8"/>
        <color rgb="FFFF0000"/>
        <rFont val="Georgia"/>
        <family val="1"/>
      </rPr>
      <t>(A_MC) (H_MC)</t>
    </r>
  </si>
  <si>
    <r>
      <t xml:space="preserve">AMPUTAÇÃO/DESARTICULAÇÃO DE DEDO </t>
    </r>
    <r>
      <rPr>
        <b/>
        <sz val="8"/>
        <color rgb="FFFF0000"/>
        <rFont val="Georgia"/>
        <family val="1"/>
      </rPr>
      <t>(A_MC) (H_MC)</t>
    </r>
  </si>
  <si>
    <r>
      <t xml:space="preserve">MANIPULAÇÃO ARTICULAR </t>
    </r>
    <r>
      <rPr>
        <b/>
        <sz val="8"/>
        <color rgb="FFFF0000"/>
        <rFont val="Georgia"/>
        <family val="1"/>
      </rPr>
      <t>(A_MC) (H_MC)</t>
    </r>
  </si>
  <si>
    <r>
      <t xml:space="preserve">RESSECÇÃO DE CISTO SINOVIAL </t>
    </r>
    <r>
      <rPr>
        <b/>
        <sz val="8"/>
        <color rgb="FFFF0000"/>
        <rFont val="Georgia"/>
        <family val="1"/>
      </rPr>
      <t>(A_MC) (H_MC)</t>
    </r>
  </si>
  <si>
    <r>
      <t xml:space="preserve">RESSECÇÃO MUSCULAR </t>
    </r>
    <r>
      <rPr>
        <b/>
        <sz val="8"/>
        <color rgb="FFFF0000"/>
        <rFont val="Georgia"/>
        <family val="1"/>
      </rPr>
      <t>(A_MC) (H_MC)</t>
    </r>
  </si>
  <si>
    <r>
      <t xml:space="preserve">RESSECÇÃO SINPLES DE TUMOR ÓSSEO/DE PARTES MOLES RESSECÇÃO SIMPLES DE TUMOR E RETRAÇÃO CICATRICIAL </t>
    </r>
    <r>
      <rPr>
        <b/>
        <sz val="8"/>
        <color rgb="FFFF0000"/>
        <rFont val="Georgia"/>
        <family val="1"/>
      </rPr>
      <t>(H_MC)</t>
    </r>
  </si>
  <si>
    <r>
      <t xml:space="preserve">RETIRADA DE FIO PINO INTRAOSSEO </t>
    </r>
    <r>
      <rPr>
        <b/>
        <sz val="8"/>
        <color rgb="FFFF0000"/>
        <rFont val="Georgia"/>
        <family val="1"/>
      </rPr>
      <t>(A_MC) (H_MC)</t>
    </r>
  </si>
  <si>
    <r>
      <t xml:space="preserve">RETIRADA DE CORPO ESTRANHO INTRAOSSEO </t>
    </r>
    <r>
      <rPr>
        <b/>
        <sz val="8"/>
        <color rgb="FFFF0000"/>
        <rFont val="Georgia"/>
        <family val="1"/>
      </rPr>
      <t>(H_MC)</t>
    </r>
  </si>
  <si>
    <r>
      <t xml:space="preserve">RETIRADA DE ESPAÇADORES/OUTROS MATERIAIS </t>
    </r>
    <r>
      <rPr>
        <b/>
        <sz val="8"/>
        <color rgb="FFFF0000"/>
        <rFont val="Georgia"/>
        <family val="1"/>
      </rPr>
      <t>(H_MC)</t>
    </r>
  </si>
  <si>
    <r>
      <t xml:space="preserve">RETIRADA DE FIXADOR EXTERNO </t>
    </r>
    <r>
      <rPr>
        <b/>
        <sz val="8"/>
        <color rgb="FFFF0000"/>
        <rFont val="Georgia"/>
        <family val="1"/>
      </rPr>
      <t>(H_MC)</t>
    </r>
  </si>
  <si>
    <r>
      <t xml:space="preserve">RETIRADA DE PLACA E/OU PARAFUSOS </t>
    </r>
    <r>
      <rPr>
        <b/>
        <sz val="8"/>
        <color rgb="FFFF0000"/>
        <rFont val="Georgia"/>
        <family val="1"/>
      </rPr>
      <t>(H_MC)</t>
    </r>
  </si>
  <si>
    <t>A N E X O S</t>
  </si>
  <si>
    <t>ANEXO I - SESAU</t>
  </si>
  <si>
    <t>ANEXO II - SESAU</t>
  </si>
  <si>
    <t>ANEXO III - SESAU</t>
  </si>
  <si>
    <t>ANEXO IV - SESAU</t>
  </si>
  <si>
    <t>ANEXO V - SESAU</t>
  </si>
  <si>
    <t>ANEXO VI - SESAU</t>
  </si>
  <si>
    <t>ANEXO VII - SESAU</t>
  </si>
  <si>
    <t>ANEXO VIII - SESAU</t>
  </si>
  <si>
    <t>TOTAL PORTARIA MAIS SAÚDE - SESAU</t>
  </si>
  <si>
    <t>Anestesistas</t>
  </si>
  <si>
    <t>Incentivo de Adesão à Contratualização (IAC)</t>
  </si>
  <si>
    <t xml:space="preserve"> </t>
  </si>
  <si>
    <t>0701030330</t>
  </si>
  <si>
    <t>0701030348</t>
  </si>
  <si>
    <t>0701090103</t>
  </si>
  <si>
    <t>0701090111</t>
  </si>
  <si>
    <t>0701090120</t>
  </si>
  <si>
    <t>0701090138</t>
  </si>
  <si>
    <t>0701090146</t>
  </si>
  <si>
    <t>0701090154</t>
  </si>
  <si>
    <t>0701090162</t>
  </si>
  <si>
    <t>0701090170</t>
  </si>
  <si>
    <t>0701090189</t>
  </si>
  <si>
    <t>0701090197</t>
  </si>
  <si>
    <t>0701090200</t>
  </si>
  <si>
    <t>0701090219</t>
  </si>
  <si>
    <t>0701090227</t>
  </si>
  <si>
    <t>0701090235</t>
  </si>
  <si>
    <t>CADEIRA DE RODAS MONOBLOCO</t>
  </si>
  <si>
    <t xml:space="preserve">CADEIRA DE RODAS (ACIMA 90KG) </t>
  </si>
  <si>
    <t>CADEIRA DE RODAS MOTORIZADA ADULTO OU INFANTIL</t>
  </si>
  <si>
    <t>CADEIRA DE RODAS PARA BANHO EM CONCHA INFANTIL</t>
  </si>
  <si>
    <t xml:space="preserve">CADEIRA DE RODAS PARA BANHO COM ENCOSTO RECLINÁVEL </t>
  </si>
  <si>
    <t>CADEIRA DE RODAS PARA BANHO COM ARO DE PROPULSÃO</t>
  </si>
  <si>
    <t>ADAPTAÇÃO DE ASSENTO PARA DEFORMIDADES DE QUADRIL</t>
  </si>
  <si>
    <t>ADAPTAÇÃO DE ENCOSTO PARA DEFORMIDADES DE TRONCO</t>
  </si>
  <si>
    <t>ADAPTAÇÃO DO APOIO DE PÉS DA CADEIRA DE RODAS</t>
  </si>
  <si>
    <t>APOIOS LATERAIS DO TRONCO EM 3 OU 4 PONTOS</t>
  </si>
  <si>
    <t>APOIOS LATERAIS DE QUADRIL PARA CADEIRA DE RODAS</t>
  </si>
  <si>
    <t>APOIO PARA ESTABILIZAÇÃO DA CABEÇA NA CADEIRA DE RODAS</t>
  </si>
  <si>
    <t>ADAPTAÇÃO DO APOIO DE BRAÇOS DA CADEIRA DE RODAS</t>
  </si>
  <si>
    <t>ADAPTAÇÃO ABDUTOR TIPO CAVALO PARA CADEIRA DE RODAS</t>
  </si>
  <si>
    <t>ÁUDIO PROCESSADOR DA PRÓTESE AUDITIVA ANCORADA NO OSSO</t>
  </si>
  <si>
    <t>TROCA DO PROCESSADOR DE FALA P/ IMPLANTE COCLEAR MULTICANAL</t>
  </si>
  <si>
    <t>SUBSTITUIÇÃO/TROCA DO CABO DE CONEXÃO DA PRÓTESE DE IMPLANTE COCLEAR</t>
  </si>
  <si>
    <t>SUBSTITUIÇÃO/TROCA DO COMPARTIMENTO/GAVETA DE BATERIAS DA PRÓTESE DE IMPLANTE COCLEAR</t>
  </si>
  <si>
    <t>CONSERTO DO COMPARTIMENTO/GAVETA DE BATERIAS DA PRÓTESE DE IMPLANTE COCLEAR</t>
  </si>
  <si>
    <t>SUBSTITUIÇÃO/TROCA DA ANTENA DA PRÓTESE DE IMPLANTE COCLEAR</t>
  </si>
  <si>
    <t>CONSERTO DA ANTENA DA PRÓTESE DE IMPLANTE COCLEAR</t>
  </si>
  <si>
    <t>SUBSTITUIÇÃO/TROCA DAS BATERIAS RECARREGÁVEIS DA PRÓTESE DE IMPLANTE COCLEAR</t>
  </si>
  <si>
    <t>SUBSTITUIÇÃO/TROCA DO CONTROLE REMOTO DA PRÓTESE DE IMPLANTE COCLEAR</t>
  </si>
  <si>
    <t>CONSERTO DO CONTROLE REMOTO DA PRÓTESE DE IMPLANTE COCLEAR</t>
  </si>
  <si>
    <t>SUBSTITUIÇÃO/TROCA DO IMÃ DA ANTENA DA PRÓTESE DE IMPLANTE COCLEAR</t>
  </si>
  <si>
    <t>SUBSTITUIÇÃO/TROCA DO CARREGADOR DE BATERIA RECARREGÁVEL DA PRÓTESE DE IMPLANTE COCLEAR</t>
  </si>
  <si>
    <t>SUBSTITUIÇÃO/TROCA DO GANCHO DA PRÓTESE DE IMPLANTE COCLEAR</t>
  </si>
  <si>
    <t>SUBSTITUIÇÃO/TROCA DO GANCHO COM MICROFONE DA PRÓTESE DE IMPLANTE COCLEAR</t>
  </si>
  <si>
    <t>SUBSTITUIÇÃO/TROCA DO DESUMIDIFICADOR DA PRÓTESE DE IMPLANTE COCLEAR</t>
  </si>
  <si>
    <t>CONSERTO DO PROCESSADOR DE FALA DA PRÓTESE DE IMPLANTE COCLEAR</t>
  </si>
  <si>
    <t>TOTAL (03)</t>
  </si>
  <si>
    <t>DOSAGEM DE DESIDROGENASE LATICA (ISOENZIMAS FRACIONADAS)</t>
  </si>
  <si>
    <t>0202010791</t>
  </si>
  <si>
    <t>DOSAGEM DE PEPTÍDEOS NATRIURÉTICOS TIPO B (BNP E NT-PROBNP)</t>
  </si>
  <si>
    <t>TOTAL (13)</t>
  </si>
  <si>
    <t>TOTAL (93)</t>
  </si>
  <si>
    <t>TOTAL (22)</t>
  </si>
  <si>
    <t>TOTAL (11)</t>
  </si>
  <si>
    <t>POTENCIAL SOMATO-SENSITIVO</t>
  </si>
  <si>
    <t>EMISSÕES OTOACÚSTICAS EVOCADAS PARA TRIAGEM AUDITIVA (TESTE DA ORELHINHA)</t>
  </si>
  <si>
    <t>POTENCIAL EVOCADO AUDITIVO PARA TRIAGEM AUDITIVA (TESTE DA ORELHINHA)</t>
  </si>
  <si>
    <t>0211070424</t>
  </si>
  <si>
    <t>EMISSÕES OTOACÚSTICAS EVOCADAS PARA TRIAGEM AUDITIVA (TESTE DA ORELHINHA/RETESTE)</t>
  </si>
  <si>
    <t>0211070432</t>
  </si>
  <si>
    <t>POTENCIAL EVOCADO AUDITIVO P/ TRIAGEM AUDITIVA (TESTE DA ORELHINHA/RETESTE)</t>
  </si>
  <si>
    <t>PROVA DE FUNÇÃO PULMONAR SIMPLES</t>
  </si>
  <si>
    <t>TOTAL (110)</t>
  </si>
  <si>
    <t>TOTAL(11)</t>
  </si>
  <si>
    <t>0301010307</t>
  </si>
  <si>
    <t>TELECONSULTA MÉDICA NA ATENÇÃO ESPECIALIZADA</t>
  </si>
  <si>
    <t>0301010315</t>
  </si>
  <si>
    <t>TELECONSULTA POR PROFISSIONAIS DE NÍVEL SUPERIOR NA ATENÇÃO ESPECIALIZADA (EXCETO MÉDICO)</t>
  </si>
  <si>
    <t>0301070237</t>
  </si>
  <si>
    <t>TELEATENDIMENTO/TELEMONITORAMENTO EM REABILITAÇÃO FÍSICA</t>
  </si>
  <si>
    <t>0301070245</t>
  </si>
  <si>
    <t>TELETENDIMENTO/TELEMONITORAMENTO EM REABILITAÇÃO VISUAL</t>
  </si>
  <si>
    <t>0301070253</t>
  </si>
  <si>
    <t>TELEATENDIMENTO/TELEMONITORAMENTO EM REABILITAÇÃO AUDITIVA</t>
  </si>
  <si>
    <t>0301070261</t>
  </si>
  <si>
    <t>TELEATENDIMENTO/TELEMONITORAMENTO EM REABILITAÇÃO INTELECTUAL</t>
  </si>
  <si>
    <t>0301070270</t>
  </si>
  <si>
    <t>MATRICIAMENTO DE EQUIPES DOS OUTROS PONTOS E NÍVEIS DA REDE DE ATENÇÃO À SAÚDE PARA ATENÇÃO À SAÚDE DAS PESSOAS COM DEFICIÊNCIA</t>
  </si>
  <si>
    <t>0301070288</t>
  </si>
  <si>
    <t>ALTA POR OBJETIVOS TERAPÊUTICOS ALCANÇADOS DA REABILITAÇÃO NA ATENÇÃO ESPECIALIZADA</t>
  </si>
  <si>
    <t>ACOLHIMENTO NOTURNO DE PACIENTE EM CENTRO DE ATENÇÃO PSICOSSOCIAL</t>
  </si>
  <si>
    <t>ACOLHIMENTO EM TERCEIRO TURNO DE PACIENTE EM CENTRO DE ATENÇÃO PSICOSSOCIAL</t>
  </si>
  <si>
    <t>ACOMPANHAMENTO DE PACIENTE EM SAUDE MENTAL (RESIDENCIA TERAPEUTICA)</t>
  </si>
  <si>
    <t>ACOLHIMENTO DIURNO DE PACIENTE EM CENTRO DE ATENÇÃO PSICOSSOCIAL</t>
  </si>
  <si>
    <t>ATENDIMENTO INDIVIDUAL DE PACIENTE EM CENTRO DE ATENÇÃO PSICOSSOCIAL</t>
  </si>
  <si>
    <t>ATENDIMENTO EM GRUPO DE PACIENTE EM CENTRO DE ATENÇÃO PSICOSSOCIAL</t>
  </si>
  <si>
    <t>ATENDIMENTO FAMILIAR EM CENTRO DE ATENÇÃO PSICOSSOCIAL</t>
  </si>
  <si>
    <t>ATENDIMENTO DOMICILIAR PARA PACIENTES DE CENTRO DE ATENÇÃO PSICOSSOCIAL E/OU FAMILIARES</t>
  </si>
  <si>
    <t>PRÁTICAS CORPORAIS EM CENTRO DE ATENÇÃO PSICOSSOCIAL</t>
  </si>
  <si>
    <t>PRÁTICAS EXPRESSIVAS E COMUNICATIVAS EM CENTRO DE ATENÇÃO PSICOSSOCIAL</t>
  </si>
  <si>
    <t>ATENÇÃO ÀS SITUAÇÕES DE CRISE</t>
  </si>
  <si>
    <t>AÇÕES DE REABILITAÇÃO PSICOSSOCIAL</t>
  </si>
  <si>
    <t>PROMOÇÃO DE CONTRATUALIDADE NO TERRITÓRIO</t>
  </si>
  <si>
    <t>ACOMPANHAMENTO DE PESSOAS COM NECESSIDADES DECORRENTES DO USO DE ÁLCOOL, CRACK E OUTRAS DROGAS EM SERVIÇO RESIDENCIAL DE CARÁTER TRANSITÓRIO (COMUNIDADES TERAPÊUTICAS).</t>
  </si>
  <si>
    <t>ACOMPANHAMENTO DE PESSOAS ADULTAS COM SOFRIMENTO OU TRANSTORNOS MENTAIS DECORRENTES DO USO DE CRACK, ÁLCOOL E OUTRAS DROGAS-UNIDADE DE ACOLHIMENTO ADULTO (UAA).</t>
  </si>
  <si>
    <t>ACOMPANHAMENTO DA POPULAÇÃO INFANTO-JUVENIL COM SOFRIMENTO OU TRANSTORNOS MENTAIS DECORRENTES DO USO DE CRACK, ÁLCOOL E OUTRAS DROGAS-UNIDADE DE ACOLHIMENTO INFANTO-JUVENIL (UAI).</t>
  </si>
  <si>
    <t>TOTAL (50)</t>
  </si>
  <si>
    <t>APLICAÇÃO DE CONCENTRADO DO FATOR IX DA COAGULAÇÃO.</t>
  </si>
  <si>
    <t>0306020165</t>
  </si>
  <si>
    <t>APLICAÇÃO DE CONCENTRADO DE FATOR VIII PARA DOENÇA DE VON WILLEBRAND</t>
  </si>
  <si>
    <t>0306020173</t>
  </si>
  <si>
    <t>APLICAÇÃO DE CONCENTRADO DO FATOR DE VII ATIVADO RECOMBINANTE</t>
  </si>
  <si>
    <t>0306020181</t>
  </si>
  <si>
    <t>APLICAÇÃO DE CONCENTRADO DO FATOR XIII DA COAGULAÇÃO</t>
  </si>
  <si>
    <t>0306020190</t>
  </si>
  <si>
    <t>APLICAÇÃO DO COMPLEXO PROTROMBÍNICO</t>
  </si>
  <si>
    <t>0306020203</t>
  </si>
  <si>
    <t>APLICAÇÃO DE COMPLEXO PROTROMBÍNICO PARCIALMENTE ATIVADO</t>
  </si>
  <si>
    <t>0306020211</t>
  </si>
  <si>
    <t>APLICAÇÃO DE CONCENTRADO DE FATOR I - FIBRINOGÊNIO</t>
  </si>
  <si>
    <t>TOTAL (17)</t>
  </si>
  <si>
    <t>TOTAL (33)</t>
  </si>
  <si>
    <t>TOTAL (71)</t>
  </si>
  <si>
    <t>TOTAL (06)</t>
  </si>
  <si>
    <t>TOTAL (36)</t>
  </si>
  <si>
    <t>TOTAL (46)</t>
  </si>
  <si>
    <t>TOTAL (04)</t>
  </si>
  <si>
    <t>TOTAL (01)</t>
  </si>
  <si>
    <t>TOTAL (187)</t>
  </si>
  <si>
    <t>CATETER BALAO P/ ANGIOPLASTIA TRANSLUMINAL PERCUTANEA</t>
  </si>
  <si>
    <t>CATETER GUIA P/ ANGIOPLASTIA TRANSLUMINAL PERCUTANEA</t>
  </si>
  <si>
    <t>CATETER VENOSO CENTRAL DUPLO LUMEN</t>
  </si>
  <si>
    <t>FIO GUIA DIRIGIVEL PARA ANGIOPLASTIA</t>
  </si>
  <si>
    <t>INTRODUTOR VALVULADO</t>
  </si>
  <si>
    <t>TOTAL (10)</t>
  </si>
  <si>
    <t>TOTAL (02)</t>
  </si>
  <si>
    <t>TOTAL (15)</t>
  </si>
  <si>
    <t>TOTAL (05)</t>
  </si>
  <si>
    <t>RADIOTERAPÍA - ONCOLOGIA (24)</t>
  </si>
  <si>
    <t>QUIMIOTERAPIA - ONCOLOGIA (141)</t>
  </si>
  <si>
    <t>TOTAL (07)</t>
  </si>
  <si>
    <t>0202020550</t>
  </si>
  <si>
    <t>DOSAGEM DE PROTEINA C FUNCIONAL</t>
  </si>
  <si>
    <t>0202020568</t>
  </si>
  <si>
    <t>DOSAGEM DE PROTEINA S FUNCIONAL</t>
  </si>
  <si>
    <t>0202020576</t>
  </si>
  <si>
    <t>PESQUISA DE ANTICOAGULANTE LÚPICO</t>
  </si>
  <si>
    <t>0202031284</t>
  </si>
  <si>
    <t>ANTIBETA 2 GLICOPROTEINA I -IGG</t>
  </si>
  <si>
    <t>0202031292</t>
  </si>
  <si>
    <t>DOSAGEM DE ANTI-BETA-2-GLICOPROTEÍNA I - IGM</t>
  </si>
  <si>
    <t>0202031306</t>
  </si>
  <si>
    <t>DIAGNÓSTICO E REAVALIAÇÃO DE HEMOGLOBINÚRIA PAROXISTICA NOTURNA</t>
  </si>
  <si>
    <t>0202031314</t>
  </si>
  <si>
    <t>DOSAGEM DE ANTICORPO ANTI-ACHR</t>
  </si>
  <si>
    <t>0202100200</t>
  </si>
  <si>
    <t>SEQUENCIAMENTO COMPLETO DO EXOMA</t>
  </si>
  <si>
    <t>0202100219</t>
  </si>
  <si>
    <t>DIAGNÓSTICO DE LEUCEMIA CROMOSSOMA PHILADELPHIA POSITIVO POR TÉCNICA MOLECULAR</t>
  </si>
  <si>
    <t>0202100227</t>
  </si>
  <si>
    <t>REAVALIAÇÃO DIAGNÓSTICA DE LEUCEMIA CROMOSSOMA PHILADELPHIA POSITIVO POR TÉCNICA MOLECULAR</t>
  </si>
  <si>
    <t>0202100235</t>
  </si>
  <si>
    <t>PESQUISA DE MUTAÇÃO DO GENE DA PROTROMBINA</t>
  </si>
  <si>
    <t>REALIZAÇÃO ECG EM SAMU</t>
  </si>
  <si>
    <t>TELE-ECG SÍNCRONO/LAUDO</t>
  </si>
  <si>
    <t>0301070210</t>
  </si>
  <si>
    <t>REABILITAÇÃO DE PACIENTES PÓS COVID-19</t>
  </si>
  <si>
    <t>0301070229</t>
  </si>
  <si>
    <t>REABILITAÇÃO CARDIORRESPIRATÓRIA DE PACIENTES PÓS COVID-19</t>
  </si>
  <si>
    <t>TRATAMENTO MEDICAMENTOSO DA DOENÇA DA RETINA I</t>
  </si>
  <si>
    <t>TOTAL (09)</t>
  </si>
  <si>
    <t>0304 Tratamento em ONCOLOGIA</t>
  </si>
  <si>
    <t>QUIMIOTERAPIA DE MIELOMA MÚLTIPLO - 1ª LINHA</t>
  </si>
  <si>
    <t>0304030252</t>
  </si>
  <si>
    <t>0304030260</t>
  </si>
  <si>
    <t>QUIMIOTERAPIA DE MIELOMA MÚLTIPLO - 2ª LINHA</t>
  </si>
  <si>
    <t>IDENTIFICACAO DE DOADOR VOLUNTÁRIO DE CÉLULAS TRONCO HEMATOPOÉTICAS PARA CADASTRO NO REDOME (POR DOADOR TIPADO)</t>
  </si>
  <si>
    <t>CONFIRMAÇÃO DE IDENTIFICAÇÃO DE DOADOR NÃO APARENTADO DE CÉLULAS TRONCO HEMATOPOÉTICAS (POR DOADOR TIPADO)</t>
  </si>
  <si>
    <t>CONFIRMACAO DE TIPIFICACAO DE DOADOR NÃO APARENTADO DE CÉLULAS TRONCO HEMATOPOÉTICAS (POR DOADOR TIPADO)</t>
  </si>
  <si>
    <t>0501010106</t>
  </si>
  <si>
    <t>IDENTIFICAÇÃO DE DOADOR APARENTADO DE CÉLULAS TRONCO HEMATOPOETICAS 2ª FASE (POR DOADOR TIPADO)</t>
  </si>
  <si>
    <t>CONFIRMAÇAO DE IDENTIFICAÇÃO DE RECEPTOR DE CÉLULAS TRONCO HEMATOPOÉTICAS</t>
  </si>
  <si>
    <t>0501020047</t>
  </si>
  <si>
    <t>IDENTIFICAÇÃO/CONFIRMAÇÃO DE RECEPTOR DE CÉLULAS TRONCO HEMATOPOÉTICAS</t>
  </si>
  <si>
    <t>PROVAS CRUZADAS EM RECEPTORES DE DOADORES FALECIDOS (CROSS MATCH)</t>
  </si>
  <si>
    <t>0501040080</t>
  </si>
  <si>
    <t>IDENTIFICAÇÃO DE DOADOR FALECIDO DE ÓRGÃOS</t>
  </si>
  <si>
    <t>0501040099</t>
  </si>
  <si>
    <t>IDENTIFICAÇÃO DE DOADOR VIVO DE RIM- (POR DOADOR TIPADO)</t>
  </si>
  <si>
    <t>AVALIAÇÃO DE REATIVIDADE DO RECEPTOR CONTRA PAINEL EM RECEPTORES HIPERSENSIBILIZADOS DE ÓRGÃOS</t>
  </si>
  <si>
    <t>0501050051</t>
  </si>
  <si>
    <t>IDENTIFICAÇÃO DE RECEPTOR DE ÓRGÃOS</t>
  </si>
  <si>
    <t>EXAMES PARA INVESTIGAÇÃO CLÍNICA NO DOADOR VIVO DE RIM, FIGADO OU PULMÃO - 1ª FASE.</t>
  </si>
  <si>
    <t>EXAMES PARA INVESTIGAÇÃO CLÍNICA NO DOADOR VIVO DE FIGADO-COMPLEMENTAÇÃO DA 1ª FASE.</t>
  </si>
  <si>
    <t>EXAMES PARA INVESTIGAÇÃO CLÍNICA NO DOADOR VIVO DE RIM- COMPLEMENTAÇÃO DA 1ª FASE.</t>
  </si>
  <si>
    <t>EXAMES PARA INVESTIGAÇÃO CLÍNICA NO DOADOR VIVO DE PULMÃO-COMPLEMENTAÇÃO DA 1ª FASE.</t>
  </si>
  <si>
    <t>TRANSPLANTE DE CORNEA (EM CIRURGIAS COMBINADAS OU EM REOPERACOES)</t>
  </si>
  <si>
    <t>0701030356</t>
  </si>
  <si>
    <t>LARINGE ELETRÔNICA P/REABILITAÇÃO VOCAL</t>
  </si>
  <si>
    <t>TOTAL (31)</t>
  </si>
  <si>
    <t>TOTAL (12)</t>
  </si>
  <si>
    <t>TOTAL (16)</t>
  </si>
  <si>
    <t>TOTAL (29)</t>
  </si>
  <si>
    <t>TOTAL (86)</t>
  </si>
  <si>
    <t>TOTAL (42)</t>
  </si>
  <si>
    <t>TOTAL (34)</t>
  </si>
  <si>
    <t>TOTAL (106)</t>
  </si>
  <si>
    <t>TOTAL (230)</t>
  </si>
  <si>
    <t>0409010596</t>
  </si>
  <si>
    <t>URETEROLITOTRIPSIA TRANSURETEROSCÓPICA</t>
  </si>
  <si>
    <t>TOTAL(21)</t>
  </si>
  <si>
    <t>TOTAL (20)</t>
  </si>
  <si>
    <t>TOTAL (90)</t>
  </si>
  <si>
    <t>TOTAL (28)</t>
  </si>
  <si>
    <t>TOTAL(04)</t>
  </si>
  <si>
    <t>TOTAL (133)</t>
  </si>
  <si>
    <t>ANGIOPLASTIA CORONARIANA PRIMÁRIA</t>
  </si>
  <si>
    <t>0407030255</t>
  </si>
  <si>
    <t>COLANGIOPANCREATOGRAFIA RETRÓGRADA ENDOSCÓPICA</t>
  </si>
  <si>
    <t>0505010135</t>
  </si>
  <si>
    <t>TRANSPLANTE DE CORNEA (EM CIRURGIAS COMBINADAS OU EM REOPERAÇÕES)</t>
  </si>
  <si>
    <t>TOTAL (08)</t>
  </si>
  <si>
    <t>0211020087</t>
  </si>
  <si>
    <t>0211020095</t>
  </si>
  <si>
    <t>ASSISTÊNCIA MATERNO-INFANTIL</t>
  </si>
  <si>
    <t>LEITOS OBSTÉTRICOS</t>
  </si>
  <si>
    <t>PROCEDIMENTOS (PARTOS NORMAIS/CESARIANOS/CURETAGENS/
ATENDIMENTO A COMPLICAÇÕES PUERPERAIS)</t>
  </si>
  <si>
    <t>TOTAL DA ASSISTÊNCIA MATERNO-INFANTIL (d)</t>
  </si>
  <si>
    <t>0202031322</t>
  </si>
  <si>
    <t>DOSAGEM DE SIROLIMO</t>
  </si>
  <si>
    <t>0202110150</t>
  </si>
  <si>
    <t>0301040168</t>
  </si>
  <si>
    <t>CIRURGIAS PRIORITÁRIAS</t>
  </si>
  <si>
    <t>* Angioplastia intraluminal de vasos das extremidades (s/stent)</t>
  </si>
  <si>
    <t>* Angioplastia intraluminal de vasos das extremidades (c/stent não recoberto)</t>
  </si>
  <si>
    <t>* Angioplastia intraluminal de vaso do pescoço/troncos supra aórticos (s/stent)</t>
  </si>
  <si>
    <t>* Angioplastia intraluminal de vaso do pescoço/troncos supra aórticos (c/stent não recoberto)</t>
  </si>
  <si>
    <t>CIRURGIAS/PROCEDIMENTOS CLÍNICOS</t>
  </si>
  <si>
    <t>TOTAL INCENTIVOS CIRURGIAS ALTA COMPLEXIDADE</t>
  </si>
  <si>
    <t>PROCEDIMENTOS CLÍNICOS</t>
  </si>
  <si>
    <t>ANESTESISTAS</t>
  </si>
  <si>
    <t>TOTAL ANESTESISTAS</t>
  </si>
  <si>
    <t>TOTAL ASSISTÊNCIA AMBULATORIAL/HOSPITALAR</t>
  </si>
  <si>
    <t>0416 Cirurgia em Oncologia</t>
  </si>
  <si>
    <t>0416040292</t>
  </si>
  <si>
    <t>PERITONECTOMIA EM ONCOLOGIA</t>
  </si>
  <si>
    <t>TOTAL DOS INCENTIVOS</t>
  </si>
  <si>
    <t>TOTAL (CIRURGIAS/PROCEDIMENTOS)</t>
  </si>
  <si>
    <t>0302040064</t>
  </si>
  <si>
    <t>ATENDIMENTO FISIOTERAPÊUTICO EM PACIENTE COM SÍNDROME CORONARIANA AGUDA</t>
  </si>
  <si>
    <t>TOTAL (168)</t>
  </si>
  <si>
    <t>0415020085</t>
  </si>
  <si>
    <t>PROCEDIMENTOS SEQUENCIAIS EM REDESIGNAÇÃO SEXUAL</t>
  </si>
  <si>
    <t>0410010219</t>
  </si>
  <si>
    <t>RECONSTRUÇÃO MAMÁRIA PÓS-MASTECTOMIA TOTAL</t>
  </si>
  <si>
    <t>225105</t>
  </si>
  <si>
    <t>225118</t>
  </si>
  <si>
    <t>Médico Nutrologia</t>
  </si>
  <si>
    <t>PROCEDIMENTO PRÉ-OPERATÓRIOS REALIZADOS NA REDE DE SAÚDE - COMPLEMENTAÇÃO</t>
  </si>
  <si>
    <t>0303180072</t>
  </si>
  <si>
    <t>TRATAMENTO DE HIV/AIDS  (hospital dia)</t>
  </si>
  <si>
    <t>Assistência Materno-Infantil</t>
  </si>
  <si>
    <t>INTEGRASUS</t>
  </si>
  <si>
    <t>Rede Cegonha (Portarias GM nº 1106/2012 e 3.141/2012)</t>
  </si>
  <si>
    <t>RUE - Retaguarda (Port. GM 2.919 - 20.12.12)</t>
  </si>
  <si>
    <t>RUE - UTI (Port. GM 2.919 - 20.12.12)</t>
  </si>
  <si>
    <t>Portaria GM nº 2322 - 23.10.2014 - Residência Médica</t>
  </si>
  <si>
    <t>0501070125</t>
  </si>
  <si>
    <t>0501070133</t>
  </si>
  <si>
    <t>0501070141</t>
  </si>
  <si>
    <t>0506020134</t>
  </si>
  <si>
    <t>TRATAMENTO DE INTERCORRÊNCIA PÓS TRANSPLANTE DE PÂNCREAS - PÓS TRANSPLANTE CRÍTICO</t>
  </si>
  <si>
    <t>0506010066</t>
  </si>
  <si>
    <t>ACOMPANHAMENTO DE PACIENTE POS-TRANSPLANTE DE MEDULA ÓSSEA - AUTOGÊNICO</t>
  </si>
  <si>
    <t>0506010074</t>
  </si>
  <si>
    <t>ACOMPANHAMENTO DE PACIENTE POS-TRANSPLANTE DE MEDULA ÓSSEA - ALOGÊNICO APARENTADO</t>
  </si>
  <si>
    <t>0506010082</t>
  </si>
  <si>
    <t>ACOMPANHAMENTO DE PACIENTE POS-TRANSPLANTE DE MEDULA ÓSSEA - ALOGÊNICO NÃO APARENTADO</t>
  </si>
  <si>
    <t>0506010090</t>
  </si>
  <si>
    <t>ACOMPANHAMENTO DE PACIENTE POS-TRANSPLANTE DE PÂNCREAS</t>
  </si>
  <si>
    <t>0506010104</t>
  </si>
  <si>
    <t>ACOMPANHAMENTO DE PACIENTE POS-TRANSPLANTE DE RIM</t>
  </si>
  <si>
    <t>0506010112</t>
  </si>
  <si>
    <t>ACOMPANHAMENTO DE PACIENTE POS-TRANSPLANTE DE FÍGADO</t>
  </si>
  <si>
    <t>0506010120</t>
  </si>
  <si>
    <t>ACOMPANHAMENTO DE PACIENTE POS-TRANSPLANTE DE PULMÃO</t>
  </si>
  <si>
    <t>0506010139</t>
  </si>
  <si>
    <t>ACOMPANHAMENTO DE PACIENTE POS-TRANSPLANTE DE CORAÇÃO</t>
  </si>
  <si>
    <t>0506010147</t>
  </si>
  <si>
    <t>ACOMPANHAMENTO DE DOADOR VIVO POS-DOAÇAO DE RIM</t>
  </si>
  <si>
    <t>0506010155</t>
  </si>
  <si>
    <t>ACOMPANHAMENTO DE DOADOR VIVO POS-DOAÇAO DE FÍGADO</t>
  </si>
  <si>
    <t>0506010163</t>
  </si>
  <si>
    <t>ACOMPANHAMENTO DE DOADOR VIVO POS-DOAÇAO DE PULMÃO</t>
  </si>
  <si>
    <t>0506010171</t>
  </si>
  <si>
    <t>ACOMPANHAMENTO DE PACIENTES NO PRÉ TRANSPLANTE DE PÂNCREAS</t>
  </si>
  <si>
    <t>0506010180</t>
  </si>
  <si>
    <t>ACOMPANHAMENTO DE PACIENTES NO PRÉ TRANSPLANTE DE RIM</t>
  </si>
  <si>
    <t>0506010198</t>
  </si>
  <si>
    <t>ACOMPANHAMENTO DE PACIENTES NO PRÉ TRANSPLANTE DE FÍGADO</t>
  </si>
  <si>
    <t>0506010201</t>
  </si>
  <si>
    <t>ACOMPANHAMENTO DE PACIENTES NO PRÉ TRANSPLANTE DE PULMÃO</t>
  </si>
  <si>
    <t>0506010210</t>
  </si>
  <si>
    <t>ACOMPANHAMENTO DE PACIENTES NO PRÉ TRANSPLANTE DE CORAÇÃO</t>
  </si>
  <si>
    <t>QUANT
 ANO</t>
  </si>
  <si>
    <t>LEITO CLÍNICO/CIRÚRGICO I</t>
  </si>
  <si>
    <t>LEITO CLÍNICO/CIRÚRGICO II</t>
  </si>
  <si>
    <t>LEITO CLÍNICO/CIRÚRGICO III</t>
  </si>
  <si>
    <t>LEITO CLÍNICO/CIRÚRGICO IV</t>
  </si>
  <si>
    <r>
      <t xml:space="preserve">TOMOGRAFIA COMPUTADORIZADA (C/ E S/CONTRASTE </t>
    </r>
    <r>
      <rPr>
        <b/>
        <sz val="8"/>
        <color rgb="FFFF0000"/>
        <rFont val="Georgia"/>
        <family val="1"/>
      </rPr>
      <t>(A_AC)</t>
    </r>
  </si>
  <si>
    <r>
      <t xml:space="preserve">RESSONÂNCIA MAGNÉTICA (C/ E S/CONTRASTE </t>
    </r>
    <r>
      <rPr>
        <b/>
        <sz val="8"/>
        <color rgb="FFFF0000"/>
        <rFont val="Georgia"/>
        <family val="1"/>
      </rPr>
      <t>(A_AC)</t>
    </r>
  </si>
  <si>
    <t>ECOENDOSCOPIA (Endoscopia acoplado ao ultrassom)</t>
  </si>
  <si>
    <t>0302</t>
  </si>
  <si>
    <r>
      <t xml:space="preserve">ATENDIMENTO FISIOTERAPÊUTICO </t>
    </r>
    <r>
      <rPr>
        <b/>
        <sz val="8"/>
        <color rgb="FFFF0000"/>
        <rFont val="Georgia"/>
        <family val="1"/>
      </rPr>
      <t>(A_MC)</t>
    </r>
  </si>
  <si>
    <t>ARTROSCOPIA P/LESÕES DO MANGUITO ROTADOR</t>
  </si>
  <si>
    <t>ARTROSCOPIA P/INSTABILIDADE DO OMBRO (LUXAÇÕS RECORRENTES) E LESÕES
LABRAIS</t>
  </si>
  <si>
    <t>ARTROSCOPIA P/COTOVELO</t>
  </si>
  <si>
    <t>ARTROSCOPIA DO TORNOZELO</t>
  </si>
  <si>
    <r>
      <t xml:space="preserve">* MICRONEURÓLISE DE NERVO PERIFÉRICO </t>
    </r>
    <r>
      <rPr>
        <b/>
        <sz val="8"/>
        <color rgb="FFFF0000"/>
        <rFont val="Georgia"/>
        <family val="1"/>
      </rPr>
      <t>(H_AC)</t>
    </r>
  </si>
  <si>
    <r>
      <t xml:space="preserve">NEURÓLISE NÃOFUNCIONAL DE NERVOS PERIFÉRICOS </t>
    </r>
    <r>
      <rPr>
        <b/>
        <sz val="8"/>
        <color rgb="FFFF0000"/>
        <rFont val="Georgia"/>
        <family val="1"/>
      </rPr>
      <t>(H_MC)</t>
    </r>
  </si>
  <si>
    <t>0210010010</t>
  </si>
  <si>
    <r>
      <t xml:space="preserve">ANGIOGRAFIA CEREBRAL DOS 4 VASOS </t>
    </r>
    <r>
      <rPr>
        <b/>
        <sz val="8"/>
        <color rgb="FFFF0000"/>
        <rFont val="Georgia"/>
        <family val="1"/>
      </rPr>
      <t>(H_AC) (PROCEDIMENTO ESPECIAL)</t>
    </r>
  </si>
  <si>
    <r>
      <t xml:space="preserve">* Artroplastia de quadril (não convencional) </t>
    </r>
    <r>
      <rPr>
        <b/>
        <sz val="8"/>
        <color rgb="FFFF0000"/>
        <rFont val="Georgia"/>
        <family val="1"/>
      </rPr>
      <t>(H_AC)</t>
    </r>
    <r>
      <rPr>
        <b/>
        <sz val="8"/>
        <color rgb="FFCC0000"/>
        <rFont val="Georgia"/>
        <family val="1"/>
      </rPr>
      <t xml:space="preserve"> (&lt; 59 ANOS)</t>
    </r>
  </si>
  <si>
    <r>
      <t xml:space="preserve">* Artroplastia total primária do quadril nãocimentada/híbrida </t>
    </r>
    <r>
      <rPr>
        <b/>
        <sz val="8"/>
        <color rgb="FFFF0000"/>
        <rFont val="Georgia"/>
        <family val="1"/>
      </rPr>
      <t>(H_AC)</t>
    </r>
    <r>
      <rPr>
        <b/>
        <sz val="8"/>
        <color rgb="FFCC0000"/>
        <rFont val="Georgia"/>
        <family val="1"/>
      </rPr>
      <t xml:space="preserve"> (&lt; 59 ANOS)</t>
    </r>
  </si>
  <si>
    <r>
      <t xml:space="preserve">* Artroplastia total primária do quadril cimentada </t>
    </r>
    <r>
      <rPr>
        <b/>
        <sz val="8"/>
        <color rgb="FFFF0000"/>
        <rFont val="Georgia"/>
        <family val="1"/>
      </rPr>
      <t>(H_MC)</t>
    </r>
    <r>
      <rPr>
        <b/>
        <sz val="8"/>
        <rFont val="Georgia"/>
        <family val="1"/>
      </rPr>
      <t xml:space="preserve"> </t>
    </r>
    <r>
      <rPr>
        <b/>
        <sz val="8"/>
        <color rgb="FFCC0000"/>
        <rFont val="Georgia"/>
        <family val="1"/>
      </rPr>
      <t>(&lt; 59 ANOS)</t>
    </r>
  </si>
  <si>
    <r>
      <t xml:space="preserve">* Artroplastia total de conversão do quadril </t>
    </r>
    <r>
      <rPr>
        <b/>
        <sz val="8"/>
        <color rgb="FFFF0000"/>
        <rFont val="Georgia"/>
        <family val="1"/>
      </rPr>
      <t>(H_AC)</t>
    </r>
    <r>
      <rPr>
        <b/>
        <sz val="8"/>
        <color rgb="FFCC0000"/>
        <rFont val="Georgia"/>
        <family val="1"/>
      </rPr>
      <t xml:space="preserve"> (&lt; 59 ANOS)</t>
    </r>
  </si>
  <si>
    <r>
      <t xml:space="preserve">ARTROPLASTIA PARCIAL DO QUADRIL </t>
    </r>
    <r>
      <rPr>
        <b/>
        <sz val="8"/>
        <color rgb="FFFF0000"/>
        <rFont val="Georgia"/>
        <family val="1"/>
      </rPr>
      <t>(H_MC</t>
    </r>
    <r>
      <rPr>
        <b/>
        <sz val="8"/>
        <color rgb="FFCC0000"/>
        <rFont val="Georgia"/>
        <family val="1"/>
      </rPr>
      <t>) (&lt; 59 ANOS)</t>
    </r>
  </si>
  <si>
    <r>
      <t xml:space="preserve">* Artroplastia de quadril (não convencional) </t>
    </r>
    <r>
      <rPr>
        <b/>
        <sz val="8"/>
        <color rgb="FFFF0000"/>
        <rFont val="Georgia"/>
        <family val="1"/>
      </rPr>
      <t>(H_AC)</t>
    </r>
    <r>
      <rPr>
        <b/>
        <sz val="8"/>
        <color rgb="FFCC0000"/>
        <rFont val="Georgia"/>
        <family val="1"/>
      </rPr>
      <t xml:space="preserve"> (&gt; 59 ANOS)</t>
    </r>
  </si>
  <si>
    <r>
      <t xml:space="preserve">* Artroplastia total primária do quadril nãocimentada/híbrida </t>
    </r>
    <r>
      <rPr>
        <b/>
        <sz val="8"/>
        <color rgb="FFFF0000"/>
        <rFont val="Georgia"/>
        <family val="1"/>
      </rPr>
      <t>(H_AC)</t>
    </r>
    <r>
      <rPr>
        <b/>
        <sz val="8"/>
        <color rgb="FFCC0000"/>
        <rFont val="Georgia"/>
        <family val="1"/>
      </rPr>
      <t xml:space="preserve"> (&gt; 59 ANOS)</t>
    </r>
  </si>
  <si>
    <r>
      <t xml:space="preserve">* Artroplastia total primária do quadril cimentada </t>
    </r>
    <r>
      <rPr>
        <b/>
        <sz val="8"/>
        <color rgb="FFFF0000"/>
        <rFont val="Georgia"/>
        <family val="1"/>
      </rPr>
      <t>(H_MC)</t>
    </r>
    <r>
      <rPr>
        <b/>
        <sz val="8"/>
        <color rgb="FFCC0000"/>
        <rFont val="Georgia"/>
        <family val="1"/>
      </rPr>
      <t xml:space="preserve"> (&gt; 59 ANOS)</t>
    </r>
  </si>
  <si>
    <r>
      <t xml:space="preserve">* Artroplastia de revisão ou reconstrução do quadril </t>
    </r>
    <r>
      <rPr>
        <b/>
        <sz val="8"/>
        <color rgb="FFFF0000"/>
        <rFont val="Georgia"/>
        <family val="1"/>
      </rPr>
      <t>(H_AC)</t>
    </r>
    <r>
      <rPr>
        <b/>
        <sz val="8"/>
        <color rgb="FFCC0000"/>
        <rFont val="Georgia"/>
        <family val="1"/>
      </rPr>
      <t xml:space="preserve"> (&gt; 59 ANOS)</t>
    </r>
  </si>
  <si>
    <r>
      <t xml:space="preserve">* Artroplastia total de conversão do quadril </t>
    </r>
    <r>
      <rPr>
        <b/>
        <sz val="8"/>
        <color rgb="FFFF0000"/>
        <rFont val="Georgia"/>
        <family val="1"/>
      </rPr>
      <t>(H_AC)</t>
    </r>
    <r>
      <rPr>
        <b/>
        <sz val="8"/>
        <color rgb="FFCC0000"/>
        <rFont val="Georgia"/>
        <family val="1"/>
      </rPr>
      <t xml:space="preserve"> (&gt; 59 ANOS)</t>
    </r>
  </si>
  <si>
    <r>
      <t xml:space="preserve">ARTROPLASTIA PARCIAL DO QUADRIL </t>
    </r>
    <r>
      <rPr>
        <b/>
        <sz val="8"/>
        <color rgb="FFFF0000"/>
        <rFont val="Georgia"/>
        <family val="1"/>
      </rPr>
      <t>(H_MC)</t>
    </r>
    <r>
      <rPr>
        <b/>
        <sz val="8"/>
        <color rgb="FFCC0000"/>
        <rFont val="Georgia"/>
        <family val="1"/>
      </rPr>
      <t xml:space="preserve"> (&gt; 59 ANOS)</t>
    </r>
  </si>
  <si>
    <t>COLUNA E NERVOS PERIFÉRICOS</t>
  </si>
  <si>
    <t>INSUMOS/PROCEDIMENTOS NÃO SUS</t>
  </si>
  <si>
    <t>ARTROPLASTIA PARCIAL DO OMBRO</t>
  </si>
  <si>
    <t>ARTROPLASTIA TOTAL ANATOMIA DO OMBRO</t>
  </si>
  <si>
    <t>ARTROSCOPIA DO JOELHO P/TRATAMENTO DE LESÃO LIGAMENTAR</t>
  </si>
  <si>
    <r>
      <t>* Arteriografia seletiva da vertebral</t>
    </r>
    <r>
      <rPr>
        <b/>
        <sz val="8"/>
        <color rgb="FFFF0000"/>
        <rFont val="Georgia"/>
        <family val="1"/>
      </rPr>
      <t xml:space="preserve"> (A_AC)</t>
    </r>
  </si>
  <si>
    <r>
      <t>* Arteriografia seletiva de carótida</t>
    </r>
    <r>
      <rPr>
        <b/>
        <sz val="8"/>
        <color rgb="FFFF0000"/>
        <rFont val="Georgia"/>
        <family val="1"/>
      </rPr>
      <t xml:space="preserve"> (A_AC)</t>
    </r>
  </si>
  <si>
    <r>
      <t>CRANIOPLASTIA</t>
    </r>
    <r>
      <rPr>
        <b/>
        <sz val="8"/>
        <color rgb="FFFF0000"/>
        <rFont val="Georgia"/>
        <family val="1"/>
      </rPr>
      <t xml:space="preserve"> (H_MC)</t>
    </r>
  </si>
  <si>
    <r>
      <t xml:space="preserve">IMPLANTE DE PRÓTESE VALVAR </t>
    </r>
    <r>
      <rPr>
        <b/>
        <sz val="8"/>
        <color rgb="FFFF0000"/>
        <rFont val="Georgia"/>
        <family val="1"/>
      </rPr>
      <t>(F_H_AC)</t>
    </r>
  </si>
  <si>
    <r>
      <t xml:space="preserve">PLÁSTICA VALVAR </t>
    </r>
    <r>
      <rPr>
        <b/>
        <sz val="8"/>
        <color rgb="FFFF0000"/>
        <rFont val="Georgia"/>
        <family val="1"/>
      </rPr>
      <t>(F_H_AC)</t>
    </r>
  </si>
  <si>
    <r>
      <t xml:space="preserve">PLÁSTICA VALVAR C/REVASCULARIZAÇÃO MIOCÁRDICA </t>
    </r>
    <r>
      <rPr>
        <b/>
        <sz val="8"/>
        <color rgb="FFFF0000"/>
        <rFont val="Georgia"/>
        <family val="1"/>
      </rPr>
      <t>(F_H_AC)</t>
    </r>
  </si>
  <si>
    <r>
      <t xml:space="preserve">PLÁSTICA VALVAR E TROCA VALVAR MÚLTIPLA </t>
    </r>
    <r>
      <rPr>
        <b/>
        <sz val="8"/>
        <color rgb="FFFF0000"/>
        <rFont val="Georgia"/>
        <family val="1"/>
      </rPr>
      <t>(F_H_AC)</t>
    </r>
  </si>
  <si>
    <r>
      <t xml:space="preserve">REVASCULARIZAÇÃO MIOCÁRDICA C/USO DE EXTRACORPÓREA </t>
    </r>
    <r>
      <rPr>
        <b/>
        <sz val="8"/>
        <color rgb="FFFF0000"/>
        <rFont val="Georgia"/>
        <family val="1"/>
      </rPr>
      <t>(F_H_AC)</t>
    </r>
  </si>
  <si>
    <r>
      <t xml:space="preserve">REVASCULARIZAÇÃO MIOCÁRDICA S/USO DE EXTRACORPÓREA </t>
    </r>
    <r>
      <rPr>
        <b/>
        <sz val="8"/>
        <color rgb="FFFF0000"/>
        <rFont val="Georgia"/>
        <family val="1"/>
      </rPr>
      <t>(F_H_AC)</t>
    </r>
  </si>
  <si>
    <r>
      <t xml:space="preserve">TROCA VALVAR C/REVASCULARIZAÇÃO MIOCÁRDICA </t>
    </r>
    <r>
      <rPr>
        <b/>
        <sz val="8"/>
        <color rgb="FFFF0000"/>
        <rFont val="Georgia"/>
        <family val="1"/>
      </rPr>
      <t>(F_H_AC)</t>
    </r>
  </si>
  <si>
    <r>
      <t xml:space="preserve">ANGIOPLASTIA CORONARIANA PRIMÁRIA </t>
    </r>
    <r>
      <rPr>
        <b/>
        <sz val="8"/>
        <color rgb="FFFF0000"/>
        <rFont val="Georgia"/>
        <family val="1"/>
      </rPr>
      <t>(F_H_AC)</t>
    </r>
  </si>
  <si>
    <r>
      <t>* Correção endovascular de aneurisma/dissecção da aorta abdominal c/endoprótese reta/cônica</t>
    </r>
    <r>
      <rPr>
        <b/>
        <sz val="8"/>
        <color rgb="FFFF0000"/>
        <rFont val="Georgia"/>
        <family val="1"/>
      </rPr>
      <t xml:space="preserve"> (F_H_AC)</t>
    </r>
  </si>
  <si>
    <r>
      <t>* Correção endovascular de aneurisma/dissecção da aorta abdominal  e ilíacas c/endoprótese bifurcada</t>
    </r>
    <r>
      <rPr>
        <b/>
        <sz val="8"/>
        <color rgb="FFFF0000"/>
        <rFont val="Georgia"/>
        <family val="1"/>
      </rPr>
      <t xml:space="preserve"> (F_H_AC)</t>
    </r>
  </si>
  <si>
    <r>
      <t>* Correção endovascular de aneurisma/dissecção da aorta torácica c/endoprótese reta/cônica</t>
    </r>
    <r>
      <rPr>
        <b/>
        <sz val="8"/>
        <color rgb="FFFF0000"/>
        <rFont val="Georgia"/>
        <family val="1"/>
      </rPr>
      <t xml:space="preserve"> (F_H_AC)</t>
    </r>
  </si>
  <si>
    <r>
      <t>* Correção endovascular de aneurisma/dissecção das ilíacas c/endoprótese tubular</t>
    </r>
    <r>
      <rPr>
        <b/>
        <sz val="8"/>
        <color rgb="FFFF0000"/>
        <rFont val="Georgia"/>
        <family val="1"/>
      </rPr>
      <t xml:space="preserve"> (F_H_AC)</t>
    </r>
  </si>
  <si>
    <r>
      <t>FASCIOTOMIA DE MEMBROS SUPERIORES</t>
    </r>
    <r>
      <rPr>
        <b/>
        <sz val="8"/>
        <color rgb="FFFF0000"/>
        <rFont val="Georgia"/>
        <family val="1"/>
      </rPr>
      <t xml:space="preserve"> (H_MC)</t>
    </r>
  </si>
  <si>
    <r>
      <t>* Tratamento cirúrgico de lesões extensão c/perda de substância cutânea</t>
    </r>
    <r>
      <rPr>
        <b/>
        <sz val="8"/>
        <color rgb="FFFF0000"/>
        <rFont val="Georgia"/>
        <family val="1"/>
      </rPr>
      <t xml:space="preserve"> (H_MC)</t>
    </r>
  </si>
  <si>
    <r>
      <t>* Debridamento de úlcera/tecidos desvitalizados</t>
    </r>
    <r>
      <rPr>
        <b/>
        <sz val="8"/>
        <color rgb="FFFF0000"/>
        <rFont val="Georgia"/>
        <family val="1"/>
      </rPr>
      <t xml:space="preserve"> (H_MC)</t>
    </r>
  </si>
  <si>
    <r>
      <t>* Debridamento de fasceíte necrotizante</t>
    </r>
    <r>
      <rPr>
        <b/>
        <sz val="8"/>
        <color rgb="FFFF0000"/>
        <rFont val="Georgia"/>
        <family val="1"/>
      </rPr>
      <t xml:space="preserve"> (H_MC)</t>
    </r>
  </si>
  <si>
    <t>0404020798</t>
  </si>
  <si>
    <t>OSTEOTOMIA DA MANDÍBULA P/DISTRAÇÃO OSTEOGÊNICA MANDIBULAR</t>
  </si>
  <si>
    <t>0301070296</t>
  </si>
  <si>
    <t>ESTIMULAÇÃO PRECOCE RELACIONADA AO NEURODESENVOLVIMENTO NA ATENÇÃO ESPECIALIZADA</t>
  </si>
  <si>
    <t>0301070300</t>
  </si>
  <si>
    <t>0207030057</t>
  </si>
  <si>
    <t>RESSONANCIA MAGNETICA MULTIPARAMÉTRICA DA PRÓSTATA</t>
  </si>
  <si>
    <t>0304070084</t>
  </si>
  <si>
    <t>IMUNOTERAPIA EM CRIANÇA/ADOLESCENTE C/LEUCEMIA LINFOBLÁSTICA AGUDA (LLA) B</t>
  </si>
  <si>
    <t>0304070092</t>
  </si>
  <si>
    <t>CUIDADOS C/MATERIAL DE SUPORTER P/INFUSÃO DE IMUNOTERAPIA C/MOLÉCULA BIESPECÍFICA ATIVADORA DE CÉLULAS T P/LEUCEMIA</t>
  </si>
  <si>
    <t>0304080080</t>
  </si>
  <si>
    <t>IMUNOTERAPIA C/MOLÉCULA ESPECÍFICA ATIVADORA DE CÉLULAS T P/LEUCEMIA LINFOBLASTICA AGUDA (LLA) B (P/FRASCO AMPOLA)</t>
  </si>
  <si>
    <t>0501040110</t>
  </si>
  <si>
    <t>PROVAS CRUZADAS EM DOADORES DE MEDULA ÓSSEA (APARENTADO NÃO IDÊNTICO)</t>
  </si>
  <si>
    <t>0501040129</t>
  </si>
  <si>
    <t>0403070171</t>
  </si>
  <si>
    <t>0205020224</t>
  </si>
  <si>
    <t>ELASTOGRAFIA HEPÁTICA ULTRASSÔNICA</t>
  </si>
  <si>
    <t>0409050164</t>
  </si>
  <si>
    <t>NEOFALOPLASTIA EM HOMENS TRANS</t>
  </si>
  <si>
    <t>* Debridamento de fasceíte necrotizante</t>
  </si>
  <si>
    <t>* Debridamento de úlcera/tecidos desvitalizados</t>
  </si>
  <si>
    <t xml:space="preserve">TOTAL INCENTIVOS CIRURGIAS </t>
  </si>
  <si>
    <t>Tratamento cirúrgico de luxação ou fratura-luxação cotovelo</t>
  </si>
  <si>
    <t>TOTAL (23)</t>
  </si>
  <si>
    <t>TOTAL (151)</t>
  </si>
  <si>
    <t>TOTAL (47)</t>
  </si>
  <si>
    <t>0</t>
  </si>
  <si>
    <t>Médico Acupuntura</t>
  </si>
  <si>
    <t>TOMOGRAFIA COMPUTADORIZADA (C/SEDAÇÃO/CONTRASTE)</t>
  </si>
  <si>
    <t>RESSONÂNCIA MAGNÉTICA (C/SEDAÇÃO/CONTRASTE)</t>
  </si>
  <si>
    <t>0901010014</t>
  </si>
  <si>
    <t>0901010049</t>
  </si>
  <si>
    <t>0901010057</t>
  </si>
  <si>
    <t>OCI - AVALIAÇÃO DIAGNÓST INICIAL Ca MAMA</t>
  </si>
  <si>
    <t>OCI - PROGRESSÃO AVALIAÇÃO DIAGNÓST Ca PRÓSTATA</t>
  </si>
  <si>
    <t>OCI - INVEST DIAGNÓST Ca COLO DO ÚTERO</t>
  </si>
  <si>
    <t>0901010073</t>
  </si>
  <si>
    <t>OCI - AVALIAÇÃO DIAGNÓST Ca GÁSTRICO</t>
  </si>
  <si>
    <t>0901010081</t>
  </si>
  <si>
    <t>OCI - AVALIAÇÃO DIAGNÓST Ca COLORRETAL</t>
  </si>
  <si>
    <t>0902010018</t>
  </si>
  <si>
    <t>OCI - AVALIAÇÃO DE RISCO CIRÚRGICO</t>
  </si>
  <si>
    <t>0902010026</t>
  </si>
  <si>
    <t>OCI - AVALIAÇÃO CARDIOLÓGICA</t>
  </si>
  <si>
    <t>0902010034</t>
  </si>
  <si>
    <t>OCI - AVALIA DIAGNÓST INICIAL SIND CORONARIA CRÒNICA</t>
  </si>
  <si>
    <t>0902010042</t>
  </si>
  <si>
    <t>0902010050</t>
  </si>
  <si>
    <r>
      <t xml:space="preserve">OCI - PROGRES AVALIA DIAGNÓST </t>
    </r>
    <r>
      <rPr>
        <b/>
        <sz val="9"/>
        <color theme="1"/>
        <rFont val="Georgia"/>
        <family val="1"/>
      </rPr>
      <t>II</t>
    </r>
    <r>
      <rPr>
        <sz val="9"/>
        <color theme="1"/>
        <rFont val="Georgia"/>
        <family val="1"/>
      </rPr>
      <t xml:space="preserve"> SIND CORONAR CRÒNICA</t>
    </r>
  </si>
  <si>
    <r>
      <t xml:space="preserve">OCI - PROGRES AVALIA DIAGNÓST </t>
    </r>
    <r>
      <rPr>
        <b/>
        <sz val="9"/>
        <color theme="1"/>
        <rFont val="Georgia"/>
        <family val="1"/>
      </rPr>
      <t>I</t>
    </r>
    <r>
      <rPr>
        <sz val="9"/>
        <color theme="1"/>
        <rFont val="Georgia"/>
        <family val="1"/>
      </rPr>
      <t xml:space="preserve"> SIND CORONAR CRÒNICA</t>
    </r>
  </si>
  <si>
    <t>0902010069</t>
  </si>
  <si>
    <t>OCI - AVALIA DIAGNÓST INICIAL INSUFIC CARDÍACA</t>
  </si>
  <si>
    <t>0903010011</t>
  </si>
  <si>
    <t>OCI - AVALIA DIAGNÓST ORTOPEDIA C/RADIOLOGIA</t>
  </si>
  <si>
    <t>0903010020</t>
  </si>
  <si>
    <t>OCI - AVALIA DIAGNÓST ORTOPEDIA C/RADIOL/US</t>
  </si>
  <si>
    <t>0903010038</t>
  </si>
  <si>
    <t>OCI - AVALIA DIAGNÓST ORTOPEDIA C/RADIOL/TC</t>
  </si>
  <si>
    <t>0903010046</t>
  </si>
  <si>
    <t>OCI - AVALIA DIAGNÓST ORTOPEDIA C/RADIOL/RM</t>
  </si>
  <si>
    <t>0903 Atenção em ORTOPEDIA</t>
  </si>
  <si>
    <t>0902 Atenção em CARDIOLOGIA</t>
  </si>
  <si>
    <t>0901 Atenção em ONCOLOGIA</t>
  </si>
  <si>
    <t>0904010015</t>
  </si>
  <si>
    <t>OCI - AVALIA DIAGNÓST INICIAL DEFICT AUDITIVO</t>
  </si>
  <si>
    <t>0904010023</t>
  </si>
  <si>
    <t>0904 Atenção em OTORRINOLARINGOLOGIA</t>
  </si>
  <si>
    <t>OCI - PROGRES AVALIA DIAGNÓST DEFICT AUDITIVO</t>
  </si>
  <si>
    <t>0904010031</t>
  </si>
  <si>
    <t>OCI - AVALIA DIAGNÓST NASOFARINGE/OROFARINGE</t>
  </si>
  <si>
    <t>0905 Atenção em OFTALMOLOGIA</t>
  </si>
  <si>
    <t>0905010019</t>
  </si>
  <si>
    <t>OCI - AVALIA INICIAL EM OFTALMOLOGIA - 0/8 ANOS</t>
  </si>
  <si>
    <t>0905010027</t>
  </si>
  <si>
    <t xml:space="preserve">OCI - AVALIAÇÃO DE ESTRABISMO </t>
  </si>
  <si>
    <t>0905010035</t>
  </si>
  <si>
    <t>OCI - AVALIA INICIAL EM OFTALMOLOGIA - 9/+ ANOS</t>
  </si>
  <si>
    <t>0905010043</t>
  </si>
  <si>
    <t>OCI - AVALIAÇÃO DE RETINOPATIA DIABÉTICA</t>
  </si>
  <si>
    <t>0905010051</t>
  </si>
  <si>
    <t>OCI - AVALIA INICIAL P/ONCOLOGIA OFTALMOLÓGICA</t>
  </si>
  <si>
    <t>0905010060</t>
  </si>
  <si>
    <t>OCI - AVALIAÇÃO DIAGNÓST NEURO OFTALMOLOGIA</t>
  </si>
  <si>
    <t>0905010078</t>
  </si>
  <si>
    <t>OCI - EXAMES OFTALMOLÓGICOS SOB SEDAÇÃO</t>
  </si>
  <si>
    <t>09 PROCEDIMENTOS PARA OFERTA DE CUIDADOS INTEGRADOS</t>
  </si>
  <si>
    <t>0901 ATENÇÃO EM ONCOLOGIA</t>
  </si>
  <si>
    <t>0902 ATENÇÃO EM CARDIOLOGIA</t>
  </si>
  <si>
    <t>0903 ATENÇÃO EM ORTOPEDIA</t>
  </si>
  <si>
    <t>0904 ATENÇÃO EM OTORRINOLARINGOLOGIA</t>
  </si>
  <si>
    <t>0905 ATENÇÃO EM OFTALMOLOGIA</t>
  </si>
  <si>
    <t>TOTAL GRUPO 09 - A_MC_FAEC</t>
  </si>
  <si>
    <r>
      <t xml:space="preserve">Simpatectomia por videotoracospia </t>
    </r>
    <r>
      <rPr>
        <b/>
        <sz val="8"/>
        <color rgb="FFFF0000"/>
        <rFont val="Georgia"/>
        <family val="1"/>
      </rPr>
      <t>(H_MC)</t>
    </r>
  </si>
  <si>
    <t>0412010127</t>
  </si>
  <si>
    <r>
      <t xml:space="preserve">Traqueostomia com colocação de órtese traqueal ou traqueobrônquica </t>
    </r>
    <r>
      <rPr>
        <b/>
        <sz val="10"/>
        <color rgb="FFFF0000"/>
        <rFont val="Georgia"/>
        <family val="1"/>
      </rPr>
      <t>(H_AC) (Procedimento Especial</t>
    </r>
    <r>
      <rPr>
        <b/>
        <sz val="10"/>
        <color rgb="FF000000"/>
        <rFont val="Georgia"/>
        <family val="1"/>
      </rPr>
      <t>)</t>
    </r>
  </si>
  <si>
    <r>
      <t xml:space="preserve">Fechamento de pleurostomia </t>
    </r>
    <r>
      <rPr>
        <b/>
        <sz val="10"/>
        <color rgb="FFFF0000"/>
        <rFont val="Georgia"/>
        <family val="1"/>
      </rPr>
      <t>(H_MC)</t>
    </r>
  </si>
  <si>
    <r>
      <t>Pleurodese</t>
    </r>
    <r>
      <rPr>
        <b/>
        <sz val="10"/>
        <color rgb="FFFF0000"/>
        <rFont val="Georgia"/>
        <family val="1"/>
      </rPr>
      <t xml:space="preserve"> (H_MC)</t>
    </r>
  </si>
  <si>
    <r>
      <t xml:space="preserve">Costectomia </t>
    </r>
    <r>
      <rPr>
        <b/>
        <sz val="10"/>
        <color rgb="FFFF0000"/>
        <rFont val="Georgia"/>
        <family val="1"/>
      </rPr>
      <t>(H_MC)</t>
    </r>
  </si>
  <si>
    <r>
      <t>Mobilização de retalhos musculares ou do omento</t>
    </r>
    <r>
      <rPr>
        <b/>
        <sz val="10"/>
        <color rgb="FFFF0000"/>
        <rFont val="Georgia"/>
        <family val="1"/>
      </rPr>
      <t xml:space="preserve"> (H_AC)</t>
    </r>
  </si>
  <si>
    <r>
      <t>Toracectomia com recosntrucão parietal</t>
    </r>
    <r>
      <rPr>
        <b/>
        <sz val="10"/>
        <color rgb="FFFF0000"/>
        <rFont val="Georgia"/>
        <family val="1"/>
      </rPr>
      <t xml:space="preserve"> (H_AC)</t>
    </r>
  </si>
  <si>
    <r>
      <t>Toracectomia sem construção</t>
    </r>
    <r>
      <rPr>
        <b/>
        <sz val="10"/>
        <color rgb="FFFF0000"/>
        <rFont val="Georgia"/>
        <family val="1"/>
      </rPr>
      <t xml:space="preserve"> (H_AC)</t>
    </r>
  </si>
  <si>
    <r>
      <t>Toracoplastia</t>
    </r>
    <r>
      <rPr>
        <b/>
        <sz val="10"/>
        <color rgb="FFFF0000"/>
        <rFont val="Georgia"/>
        <family val="1"/>
      </rPr>
      <t xml:space="preserve"> (H_AC)</t>
    </r>
  </si>
  <si>
    <r>
      <t>Toracostomia com drenagem pleural fechada</t>
    </r>
    <r>
      <rPr>
        <b/>
        <sz val="10"/>
        <color rgb="FFFF0000"/>
        <rFont val="Georgia"/>
        <family val="1"/>
      </rPr>
      <t xml:space="preserve"> (H_MC)</t>
    </r>
  </si>
  <si>
    <r>
      <t>Tratamento cirúrgico de defeitos congênitos do tórax</t>
    </r>
    <r>
      <rPr>
        <b/>
        <sz val="10"/>
        <color rgb="FFFF0000"/>
        <rFont val="Georgia"/>
        <family val="1"/>
      </rPr>
      <t xml:space="preserve"> (H_AC)</t>
    </r>
  </si>
  <si>
    <r>
      <t>Fratura ou luxação de esterno ou costela</t>
    </r>
    <r>
      <rPr>
        <b/>
        <sz val="10"/>
        <color rgb="FFFF0000"/>
        <rFont val="Georgia"/>
        <family val="1"/>
      </rPr>
      <t xml:space="preserve"> (H_MC)</t>
    </r>
  </si>
  <si>
    <r>
      <t>Traqueostomia transtumoral em oncologia</t>
    </r>
    <r>
      <rPr>
        <b/>
        <sz val="8"/>
        <color rgb="FFFF0000"/>
        <rFont val="Georgia"/>
        <family val="1"/>
      </rPr>
      <t xml:space="preserve"> (H_AC)</t>
    </r>
  </si>
  <si>
    <t>Pleuroscopia por videotoracoscopia</t>
  </si>
  <si>
    <t>Pleurodese por videotoracoscopia</t>
  </si>
  <si>
    <t>Pleurectomia por videotoracoscopia</t>
  </si>
  <si>
    <t>Drenagem aberta de cavidade pulmonar por video</t>
  </si>
  <si>
    <t>Descorticacao pulmonar por videotoracoscopia</t>
  </si>
  <si>
    <t>Ressecção de tumor de pleura por videotoracoscopia</t>
  </si>
  <si>
    <t>Tratamento da mediastinite por video</t>
  </si>
  <si>
    <t>Tratatamento operatorio de hemorragia intrapleural por video</t>
  </si>
  <si>
    <t>Biopsia de tumor de mediastino por video</t>
  </si>
  <si>
    <t>Ressecção de tumor de mediastino por videotoracoscopia</t>
  </si>
  <si>
    <t>Timectomia por videotoracoscopia</t>
  </si>
  <si>
    <t>Linfadenectomia mediastinal por videotoracoscopia</t>
  </si>
  <si>
    <t>Bulectomia unilateral por videotoracoscopia</t>
  </si>
  <si>
    <t>Lobectomia pulmonar por videotoracoscopia</t>
  </si>
  <si>
    <t>Segmentectomia pulmonar por videotoracoscopia</t>
  </si>
  <si>
    <t>Videobroncoscopia flexivel c/ ou s/ lavado</t>
  </si>
  <si>
    <t>Videobroncoscopia flexivel c/ biopsia transbronquica</t>
  </si>
  <si>
    <t>Punção biópsia/aspirativa de órgãos ou estrutura profunda</t>
  </si>
  <si>
    <t>Alargamento de traqueostomia</t>
  </si>
  <si>
    <t>Colocação de canula sob orientação de broncoscopia</t>
  </si>
  <si>
    <t>Curativo especial à vácuo sob anestesia</t>
  </si>
  <si>
    <t>Repleção de cavidade pleural com solução de antibiótico para tratamento de empiema</t>
  </si>
  <si>
    <t>Mediastinoscopia por video</t>
  </si>
  <si>
    <t>Ecobroncoscopia com punçao aspirativa com agulha fina (ebus)</t>
  </si>
  <si>
    <t>Retirada de tumor por videobroncoscopia</t>
  </si>
  <si>
    <t>Retirada de corpo estranho no bronquio por videobroncoscopia</t>
  </si>
  <si>
    <t>Laringoscopia/traqueoscopia para diagnostico e biopsia (tubo rígido)</t>
  </si>
  <si>
    <t>FECHAMENTO PERCUTÂNEO DE COMUNICAÇÃO INTERATRIAL SEPTAL.</t>
  </si>
  <si>
    <t>TOTAL (65)</t>
  </si>
  <si>
    <t>0301010323</t>
  </si>
  <si>
    <t>AVALIAÇÃO DIÁRIA DA GESTANTE NA CASA DA GESTANTE, BEBÊ E PUÉRPERA - CGBP</t>
  </si>
  <si>
    <t>0301010331</t>
  </si>
  <si>
    <t>AVALIAÇÃO DIÁRIA DE PUÉRPERA NA CASA DA GESTANTE, BEBÊ E PUÉRPERA - CGBP</t>
  </si>
  <si>
    <t>0301010340</t>
  </si>
  <si>
    <t>AVALIAÇÃO DIÁRIA DE PUÉRPERA COM RECÉM-NASCIDOS INTERNADOS EM UNIDADES NEONATAIS NA CASA DA GESTANTE, BEBÊ E PUÉRPERA - CGBP</t>
  </si>
  <si>
    <t>0301010358</t>
  </si>
  <si>
    <t>AVALIAÇÃO DIÁRIA DE RECÉM-NASCIDOS OU CRIANÇAS NA CASA DA GESTANTE, BEBÊ E PUÉRPERA - CGBP</t>
  </si>
  <si>
    <t>0301010366</t>
  </si>
  <si>
    <t>CONSULTA DE PRÉ-NATAL DE GESTANTE ALTO RISCO</t>
  </si>
  <si>
    <t>0301010374</t>
  </si>
  <si>
    <t>CONSULTA DE ACOMPANHAMENTO DE RECÉM-NASCIDOS E CRIANÇA, PRIORITARIAMENTE, EGRESSA DE UNIDADE NEONATAL</t>
  </si>
  <si>
    <t>ACOMPANHAMENTO E AVALIAÇÃO DOMICILIAR DEPACIENTE SUBMETIDO À VENTILAÇÃO MECANICA NÃO INVASIVA- PACIENTE/MÊS</t>
  </si>
  <si>
    <t>INSTALAÇÃO / MANUTENÇÃO DE VENTILAÇÃO MECÂNICA NÃO INVASIVA DOMICILIAR</t>
  </si>
  <si>
    <t>0301050163</t>
  </si>
  <si>
    <t>ATENDIMENTO E ACOMPANHAMENTO DOMICILIAR DEPACIENTE SUBMETIDO À VENTILAÇÃO MECÂNICA INVASIVA DOMICILIAR</t>
  </si>
  <si>
    <t>0301050171</t>
  </si>
  <si>
    <t>AVALIAÇÃO DO PACIENTE EM VENTILAÇÃO MECÂNICA INVASIVADOMICILIAR</t>
  </si>
  <si>
    <t>ATENDIMENTO EM OFICINA TERAPÊUTICA I EM GRUPO PARA PESSOAS COM DEFICIÊNCIA (POR OFICINA TERAPÊUTICA I)</t>
  </si>
  <si>
    <t>ATENDIMENTO EM OFICINA TERAPÊUTICA II EM GRUPO PARA PESSOAS COM DEFICIÊNCIA (POR OFICINA TERAPÊUTICA II)</t>
  </si>
  <si>
    <t>ATENDIMENTO DE FAMILIARES, CUIDADORES E/OU ACOMPANHANTES DE PESSOAS COM DEFICIÊNCIA NOS SERVIÇOS DE REABILITAÇÃO DA ATENÇÃO ESPECIALIZADA</t>
  </si>
  <si>
    <t>TOTAL (87)</t>
  </si>
  <si>
    <t>BIÓPSIA DE PRÓSTATA</t>
  </si>
  <si>
    <t>PESQUISA DE ANTICORPOS ANTI-HIV-1 (WESTERN BLOT/IMUNOBLOT)</t>
  </si>
  <si>
    <t>PESQUISA DE ANTICORPOS IGG CONTRA O VIRUS DA HEPATITE A (ANTI-HAV-IGG)</t>
  </si>
  <si>
    <t>PESQUISA DE ANTICORPOS IGM CONTRA O VIRUS DA HEPATITE A (ANTI-HAV-IGM)</t>
  </si>
  <si>
    <t>QUANTIFICAÇÃO DE RNA DO HIV-1</t>
  </si>
  <si>
    <t>TESTE DE SENSIBILIDADE EM MEIO SÓLIDO PARA OS FÁRMACOS CONTRA MICOBACTERIAS</t>
  </si>
  <si>
    <t>CULTURA SÓLIDA PARA MICOBACTÉRIAS</t>
  </si>
  <si>
    <t>CULTURA PARA IDENTIFICACAO MORFOLÓGICA DE FUNGOS</t>
  </si>
  <si>
    <t>EXAMES DIRETOS PARA PESQUISA DE TREPONEMA PALLIDUM</t>
  </si>
  <si>
    <t>0202080250</t>
  </si>
  <si>
    <t>EXAME MICOLÓGICO DIRETO</t>
  </si>
  <si>
    <t>PESQUISA DE IGM ANTI-TOXOPLASMA GONDII EM SANGUE SECO (COMPONENTE DO TESTE DO PEZINHO)</t>
  </si>
  <si>
    <t>0202100243</t>
  </si>
  <si>
    <t>TESTE CITOGENÈTICO POR HIBRIDIZAÇÃO IN SITU POR FLUORESCÊNCIA (FISH) PARA MIELOMA MÚLTIPLO</t>
  </si>
  <si>
    <t>0301160015</t>
  </si>
  <si>
    <t>TOTAL (159)</t>
  </si>
  <si>
    <t>0901010090</t>
  </si>
  <si>
    <t>OCI - PROGRESSÃO AVALIAÇÃO DIAGNÓST Ca MAMA I</t>
  </si>
  <si>
    <t>0901010103</t>
  </si>
  <si>
    <t>0901010111</t>
  </si>
  <si>
    <t>OCI - PROGRESSÃO AVALIAÇÃO DIAGNÓST Ca MAMA II</t>
  </si>
  <si>
    <t>OCI - AVALIAÇÃO DIAGNÓST/TERAP Ca COLO ÚTERO I</t>
  </si>
  <si>
    <t>OCI - AVALIAÇÃO DIAGNÓST/TERAP Ca COLO ÚTERO II</t>
  </si>
  <si>
    <t>0416040314</t>
  </si>
  <si>
    <t>GASTRECTOMIA VIDEOLAPAROSCÓPICA EM ONCOLOGIA</t>
  </si>
  <si>
    <t>0416040322</t>
  </si>
  <si>
    <t>ESOFAGOGASTRECTOMIA VIDEOLAPAROSCÓPICA EM ONCOLOGIA</t>
  </si>
  <si>
    <t>0416040330</t>
  </si>
  <si>
    <t>0416040349</t>
  </si>
  <si>
    <t>0416050123</t>
  </si>
  <si>
    <t>0416060137</t>
  </si>
  <si>
    <t>TESTE DA ELASTASE PANCREÁTICA FECAL</t>
  </si>
  <si>
    <t>0202040186</t>
  </si>
  <si>
    <t>0302020020</t>
  </si>
  <si>
    <t>ATENDIMENTO FISIOTERAPÊUTICO EM PACIENTE ONCOLÓGICO CLÍNICO</t>
  </si>
  <si>
    <t>TOTAL (55)</t>
  </si>
  <si>
    <t>REABILITAÇÃO EM FALÊNCIA INTESTINAL EM NÍVEL AMBULATORIAL</t>
  </si>
  <si>
    <t>0207020060</t>
  </si>
  <si>
    <t>RESSONANCIA MAGNETICA DE MAMA</t>
  </si>
  <si>
    <t>03.01.01.007-2</t>
  </si>
  <si>
    <t>CONSULTA MÉDICA ESPECIALIZADA (CONSULTA/RETORNO)</t>
  </si>
  <si>
    <t>TELECONSULTA (CONSULTA/RETORNO)</t>
  </si>
  <si>
    <t>03.01.01.030-7</t>
  </si>
  <si>
    <t>02.05.02.009-7</t>
  </si>
  <si>
    <t>ULTRASSONOGRAFIA DE MAMA BILATERAL</t>
  </si>
  <si>
    <t>QT</t>
  </si>
  <si>
    <t>VALOR</t>
  </si>
  <si>
    <t>2</t>
  </si>
  <si>
    <t>09.01.01.005-7 - OCI INVESTIGAÇÃO DIAGNÓSTICA DE CÂNCER DE COLO DO ÚTERO</t>
  </si>
  <si>
    <t>09.01.01.004-9 - OCI PROGRESSÃO DA AVALIAÇÃO DIAGNÓSTICA DE CÂNCER DE PRÓSTATA</t>
  </si>
  <si>
    <t>09.01.01.001-4 - OCI AVALIAÇÃO DIAGNÓSTICA INICIAL DE CÂNCER DE MAMA</t>
  </si>
  <si>
    <t>09.01.01.007-3 - OCI AVALIAÇÃO DIAGNÓSTICA DE CÂNCER GÁSTRICO</t>
  </si>
  <si>
    <t>09.01.01.008-1 -OCI AVALIAÇÃO DIAGNÓSTICA DE CÂNCER COLORRETAL</t>
  </si>
  <si>
    <t>02.04.03.003-0</t>
  </si>
  <si>
    <t>02.11.04.002-9</t>
  </si>
  <si>
    <t>02.01.01.066-6</t>
  </si>
  <si>
    <t>02.03.02.008-1</t>
  </si>
  <si>
    <t>02.09.01.003-7</t>
  </si>
  <si>
    <t>1</t>
  </si>
  <si>
    <t>02.03.02.003-0</t>
  </si>
  <si>
    <t xml:space="preserve">ANATOMOPATOLÓGICO P/CONGELAMENTO/PARAFINA </t>
  </si>
  <si>
    <t>02.09.01.002-9</t>
  </si>
  <si>
    <t>0901010120</t>
  </si>
  <si>
    <t>09.01.01.009-0 - OCI PROGRESSÃO DA AVALIAÇÃO DIAGNÓSTICA DE CÂNCER DE MAMA - I</t>
  </si>
  <si>
    <t>BIÓPSIA/EXERESE DE NÓDULO DE MAMA</t>
  </si>
  <si>
    <t>09.01.01.010-3 - OCI PROGRESSÃO DA AVALIAÇÃO DIAGNÓSTICA DE CÂNCER DE MAMA-II</t>
  </si>
  <si>
    <t>09.01.01.011-1 - OCI AVALIAÇÃO DIAGNÓSTICA E TERAPÊUTICA DE CÂNCER DE COLO DO ÚTERO-I</t>
  </si>
  <si>
    <t>09.01.01.012-0 -OCI AVALIAÇÃO DIAGNÓSTICA E TERAPÊUTICA DE CÂNCER DE COLO DO ÚTERO-II</t>
  </si>
  <si>
    <t>02.01.01.058-5</t>
  </si>
  <si>
    <t>02.03.01.004-3</t>
  </si>
  <si>
    <t>02.01.01.060-7</t>
  </si>
  <si>
    <t>02.03.02.006-5</t>
  </si>
  <si>
    <t>02.05.02.011-9</t>
  </si>
  <si>
    <t>02.01.01.041-0</t>
  </si>
  <si>
    <t>04.09.06.008-9</t>
  </si>
  <si>
    <t>02.03.02.002-2</t>
  </si>
  <si>
    <t>04.09.06.030-5</t>
  </si>
  <si>
    <t>02.01.01.056-9</t>
  </si>
  <si>
    <t>0901_OCI ONCOLOGIA</t>
  </si>
  <si>
    <t>0902_OCI CARDIOLOGIA</t>
  </si>
  <si>
    <t>09.02.01.001-8 - OCI AVALIAÇÃO DE RISCO CIRÚRGICO</t>
  </si>
  <si>
    <t>02.11.02.003-6</t>
  </si>
  <si>
    <t>MAMOGRAFIA - OBRIGATÓRIO</t>
  </si>
  <si>
    <t>PUNÇÃO ASPIRATIVA DE MAMA P/AGULHA FINA - OBRIGATÓRIO</t>
  </si>
  <si>
    <t>CITOPATOLÓGICO DE MAMA - OBRIGATÓRIO</t>
  </si>
  <si>
    <t>PUNÇÃO ASPIRATIVA DE MAMA P/AGULHA GROSSA - OBRIGATÓRIO</t>
  </si>
  <si>
    <t>ANATOMOPATOLÓGICO DE MAMA - BIÓPSIA - OBRIGATÓRIO</t>
  </si>
  <si>
    <t>ULTRASSONOGRAFIA DE PRÓSTATA VIA TRANSRETAL - OBRIGATÓRIO</t>
  </si>
  <si>
    <t>BIÓPSIA DE PRÓSTATA VIA TRANSRETAL - OBRIGATÓRIO</t>
  </si>
  <si>
    <t>ANATOMOPATOLÓGICO P/CONGELAMENTO/PARAFINA  P/PEÇA CIRÚRGICA OU BIÓPSIA - OBRIGATÓRIO</t>
  </si>
  <si>
    <t>BIÓPSIA DE COLO UTERINO - OBRIGATÓRIO</t>
  </si>
  <si>
    <t>ANÁTOMOPATOLÓGICO DO COLO UTERINO - BIÓPSIA - OBRIGATÓRIO</t>
  </si>
  <si>
    <t>ANÁTOMOPATOLÓGICO DO COLO UTERINO - PEÇA CIRÚRGICA - OBRIGATÓRIO</t>
  </si>
  <si>
    <t>EXCISÃO TIPO I DO COLO DO ÚTERO - OBRIGATÓRIO</t>
  </si>
  <si>
    <t>EXCISÃO TIPO II DO COLO DO ÚTERO - OBRIGATÓRIO</t>
  </si>
  <si>
    <t>ESOFAGOGASTRODUODENOSCOPIA - OBRIGATÓRIO</t>
  </si>
  <si>
    <t>COLONOSCOPIA - OBRIGATÓRIO</t>
  </si>
  <si>
    <t>09.02.01.002-6 - OCI AVALIAÇÃO CARDIOLÓGICA</t>
  </si>
  <si>
    <t>09.02.01.003-4 - OCI AVALIAÇÃO DIAGNÓSTICA INICIAL - SÍNDROME CORANIANA CRÔNICA</t>
  </si>
  <si>
    <t>TESTE ERGOMÉTRICO</t>
  </si>
  <si>
    <t>09.02.01.004-2 OCI PROGRESSÃO DA AVALIAÇÃO DIAGNÓSTICA I - SÍNDROME CORANIANA CRÔNICA</t>
  </si>
  <si>
    <t>ECOCARDIOGRAMA DE STRESS</t>
  </si>
  <si>
    <t>09.02.01.005-0 OCI PROGRESSÃO DA AVALIAÇÃO DIAGNÓSTICA II - SÍNDROME CORANIANA CRÔNICA</t>
  </si>
  <si>
    <t>09.02.01.006-9 -OCI AVALIAÇÃO DIAGNÓSTICA - INSUFICIÊNCIA CARDÍACA</t>
  </si>
  <si>
    <t>02.04.03.015-3</t>
  </si>
  <si>
    <t>02.05.01.003-2</t>
  </si>
  <si>
    <t>ECOCARDIOGRAFIA TRANSTORÁCICA</t>
  </si>
  <si>
    <t>02.11.02.006-0</t>
  </si>
  <si>
    <t>02.05.01.001-6</t>
  </si>
  <si>
    <t>02.08.01.003-3</t>
  </si>
  <si>
    <t>02.11.02.004-4</t>
  </si>
  <si>
    <t>02.08.01.002-5</t>
  </si>
  <si>
    <t>CINTILOGRAFIA DE MIOCARDIO P/AVALIAÇÃO DA PERFUSÃO REPOUSO (MÍNIMO 3 PROJEÇÕES)</t>
  </si>
  <si>
    <t>CINTILOGRAFIA DE MIOCARDIO P/AVALIAÇÃO DA PERFUSÃO STRESS (MÍNIMO 3 PROJEÇÕES)</t>
  </si>
  <si>
    <t>02.02.01.079-1</t>
  </si>
  <si>
    <t>0505020149</t>
  </si>
  <si>
    <t>TRANSPLANTE DE INTESTINO DELGADO/ÓRGÃOS MÚLTIPLOS</t>
  </si>
  <si>
    <t>0506010228</t>
  </si>
  <si>
    <t>ACOMPANHAMENTO DE PACIENTES NO PRÉ TRANSPLANTE DE INTESTINO DELGADO/OUTROS</t>
  </si>
  <si>
    <t>0506010236</t>
  </si>
  <si>
    <t>ACOMPANHAMENTO DE PACIENTES NO POS TRANSPLANTE DE INTESTINO DELGADO/OUTROS</t>
  </si>
  <si>
    <t>TOTAL (19)</t>
  </si>
  <si>
    <t>0906 Atenção em GINECOLOGIA</t>
  </si>
  <si>
    <t>0906010012</t>
  </si>
  <si>
    <t>OCI - GIN1 - AVALIAÇÃO DIAGNÓSTICA INICIAL GINECOLOGIA I</t>
  </si>
  <si>
    <t>0906010020</t>
  </si>
  <si>
    <t>OCI - GIN1 - AVALIAÇÃO DIAGNÓSTICA INICIAL GINECOLOGIA II</t>
  </si>
  <si>
    <t>0906010039</t>
  </si>
  <si>
    <t>OCI - GIN2 - PROGRESSÃO DA AVALIAÇÃO SANGRAMENTO UTERINO ANORMAL I</t>
  </si>
  <si>
    <t>0906010047</t>
  </si>
  <si>
    <t>OCI - GIN2 - PROGRESSÃO DA AVALIAÇÃO SANGRAMENTO UTERINO ANORMAL II</t>
  </si>
  <si>
    <t>0906010055</t>
  </si>
  <si>
    <t>OCI - GIN3 - PROGRESSÃO DA AVALIAÇÃO ENDOMETRIOSE PROFUNDA</t>
  </si>
  <si>
    <t>0906 ATENÇÃO EM GINECOLOGIA</t>
  </si>
  <si>
    <t>0903_OCI ORTOPEDIA</t>
  </si>
  <si>
    <t>OCI - AVALIAÇÃO DIAGNÓSTICA ORTOPEDIA C/RADIOLOGIA</t>
  </si>
  <si>
    <t>TOTAL (38)</t>
  </si>
  <si>
    <r>
      <t>Extirpação e supressão de lesão de pele e de tecido celular subcutâneo</t>
    </r>
    <r>
      <rPr>
        <b/>
        <sz val="8"/>
        <color rgb="FFFF0000"/>
        <rFont val="Georgia"/>
        <family val="1"/>
      </rPr>
      <t xml:space="preserve"> (H_MC)</t>
    </r>
  </si>
  <si>
    <r>
      <t>Sinusotomia transmaxilar</t>
    </r>
    <r>
      <rPr>
        <sz val="8"/>
        <color rgb="FFFF0000"/>
        <rFont val="Georgia"/>
        <family val="1"/>
      </rPr>
      <t xml:space="preserve"> </t>
    </r>
    <r>
      <rPr>
        <b/>
        <sz val="8"/>
        <color rgb="FFFF0000"/>
        <rFont val="Georgia"/>
        <family val="1"/>
      </rPr>
      <t>(H_MC)</t>
    </r>
  </si>
  <si>
    <r>
      <t>Ressecção de glândula salivar</t>
    </r>
    <r>
      <rPr>
        <b/>
        <sz val="8"/>
        <color rgb="FFFF0000"/>
        <rFont val="Georgia"/>
        <family val="1"/>
      </rPr>
      <t xml:space="preserve"> (H_MC)</t>
    </r>
  </si>
  <si>
    <r>
      <t>Excisão de rânula ou fenômeno de retenção salivar</t>
    </r>
    <r>
      <rPr>
        <b/>
        <sz val="8"/>
        <color rgb="FFFF0000"/>
        <rFont val="Georgia"/>
        <family val="1"/>
      </rPr>
      <t xml:space="preserve"> (H_MC)</t>
    </r>
  </si>
  <si>
    <r>
      <t>Glossectomia parcial</t>
    </r>
    <r>
      <rPr>
        <b/>
        <sz val="8"/>
        <color rgb="FFFF0000"/>
        <rFont val="Georgia"/>
        <family val="1"/>
      </rPr>
      <t xml:space="preserve"> (H_MC)</t>
    </r>
  </si>
  <si>
    <r>
      <t>Maxilectomia parcial</t>
    </r>
    <r>
      <rPr>
        <b/>
        <sz val="8"/>
        <color rgb="FFFF0000"/>
        <rFont val="Georgia"/>
        <family val="1"/>
      </rPr>
      <t xml:space="preserve"> (H_MC)</t>
    </r>
  </si>
  <si>
    <r>
      <t>Labioplastia para redução ou correção da hipertrofia de lábio</t>
    </r>
    <r>
      <rPr>
        <b/>
        <sz val="8"/>
        <color rgb="FFFF0000"/>
        <rFont val="Georgia"/>
        <family val="1"/>
      </rPr>
      <t xml:space="preserve"> (H_MC)</t>
    </r>
  </si>
  <si>
    <r>
      <t>Reconstrução total ou parcial de lábio</t>
    </r>
    <r>
      <rPr>
        <b/>
        <sz val="8"/>
        <color rgb="FFFF0000"/>
        <rFont val="Georgia"/>
        <family val="1"/>
      </rPr>
      <t xml:space="preserve"> (H_MC)</t>
    </r>
  </si>
  <si>
    <r>
      <t>Ressecção de lesão maligna e benigna da região crânio e bucomaxilofacial</t>
    </r>
    <r>
      <rPr>
        <b/>
        <sz val="8"/>
        <color rgb="FFFF0000"/>
        <rFont val="Georgia"/>
        <family val="1"/>
      </rPr>
      <t xml:space="preserve"> (H_MC)</t>
    </r>
  </si>
  <si>
    <r>
      <t>Retirada de corpo estranho dos ossos da face</t>
    </r>
    <r>
      <rPr>
        <b/>
        <sz val="8"/>
        <color rgb="FFFF0000"/>
        <rFont val="Georgia"/>
        <family val="1"/>
      </rPr>
      <t xml:space="preserve"> (H_MC)</t>
    </r>
  </si>
  <si>
    <r>
      <t>Osteotomia da maxila</t>
    </r>
    <r>
      <rPr>
        <b/>
        <sz val="8"/>
        <color rgb="FFFF0000"/>
        <rFont val="Georgia"/>
        <family val="1"/>
      </rPr>
      <t xml:space="preserve"> (H_AC)</t>
    </r>
  </si>
  <si>
    <r>
      <t>Osteotomia da mandíbula</t>
    </r>
    <r>
      <rPr>
        <b/>
        <sz val="8"/>
        <color rgb="FFFF0000"/>
        <rFont val="Georgia"/>
        <family val="1"/>
      </rPr>
      <t xml:space="preserve"> (H_AC)</t>
    </r>
  </si>
  <si>
    <r>
      <t>Osteossíntese da fratura complexa da mandíbula</t>
    </r>
    <r>
      <rPr>
        <b/>
        <sz val="8"/>
        <color rgb="FFFF0000"/>
        <rFont val="Georgia"/>
        <family val="1"/>
      </rPr>
      <t xml:space="preserve"> (H_MC)</t>
    </r>
  </si>
  <si>
    <r>
      <t>Osteossíntese de fratura complexa da maxila</t>
    </r>
    <r>
      <rPr>
        <b/>
        <sz val="8"/>
        <color rgb="FFFF0000"/>
        <rFont val="Georgia"/>
        <family val="1"/>
      </rPr>
      <t xml:space="preserve"> (H_MC)</t>
    </r>
  </si>
  <si>
    <r>
      <t>Redução cirúrgica de fratura dos ossos próprios do nariz</t>
    </r>
    <r>
      <rPr>
        <b/>
        <sz val="8"/>
        <color rgb="FFFF0000"/>
        <rFont val="Georgia"/>
        <family val="1"/>
      </rPr>
      <t xml:space="preserve"> (H_MC)</t>
    </r>
  </si>
  <si>
    <r>
      <t>Osteossíntese da fratura simples de mandíbula</t>
    </r>
    <r>
      <rPr>
        <b/>
        <sz val="8"/>
        <color rgb="FFFF0000"/>
        <rFont val="Georgia"/>
        <family val="1"/>
      </rPr>
      <t xml:space="preserve"> (H_MC)</t>
    </r>
  </si>
  <si>
    <r>
      <t>Redução de fratura da maxila – Le Fort I sem osteossíntese</t>
    </r>
    <r>
      <rPr>
        <b/>
        <sz val="8"/>
        <color rgb="FFFF0000"/>
        <rFont val="Georgia"/>
        <family val="1"/>
      </rPr>
      <t xml:space="preserve"> (H_MC)</t>
    </r>
  </si>
  <si>
    <r>
      <t>Redução de fratura da mandíbula sem osteossíntese</t>
    </r>
    <r>
      <rPr>
        <b/>
        <sz val="8"/>
        <color rgb="FFFF0000"/>
        <rFont val="Georgia"/>
        <family val="1"/>
      </rPr>
      <t xml:space="preserve"> (H_MC)</t>
    </r>
  </si>
  <si>
    <r>
      <t>Tratamento cirúrgico de osteoma, odontoma /outras lesões especificadas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</si>
  <si>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do osso zigomático sem osteossíntese</t>
    </r>
    <r>
      <rPr>
        <b/>
        <sz val="8"/>
        <color rgb="FFFF0000"/>
        <rFont val="Georgia"/>
        <family val="1"/>
      </rPr>
      <t xml:space="preserve"> (H_MC)</t>
    </r>
  </si>
  <si>
    <t>Qt Ano</t>
  </si>
  <si>
    <t>Qt Mês</t>
  </si>
  <si>
    <t>* Trat Cirúrg deformidade coluna via anterior/posterior (9 ou + niveis) (H_AC) (&gt; 30 ANOS)</t>
  </si>
  <si>
    <t>* Trat Cirúrg deformidade coluna via anterior/posterior (9 ou + niveis) (H_AC) (&lt; 30 ANOS)</t>
  </si>
  <si>
    <t>* Trat Cirúrg deformidade coluna via anterior (8 niveis) (H_AC) (&gt; 30 ANOS)</t>
  </si>
  <si>
    <t>* Trat Cirúrg deformidade coluna via anterior (8 niveis) (H_AC) (&lt; 30 ANOS)</t>
  </si>
  <si>
    <t>* Trat Cirúrg deformidade coluna via anterior (4 niveis) (H_AC) (&gt; 30 ANOS)</t>
  </si>
  <si>
    <t>* Trat Cirúrg deformidade coluna via anterior (4 niveis) (H_AC) (&lt; 30 ANOS)</t>
  </si>
  <si>
    <t>* Trat Cirúrg deformidade coluna via anterior (5 niveis) (H_AC) (&gt; 30 ANOS)</t>
  </si>
  <si>
    <t>* Trat Cirúrg deformidade coluna via anterior (5 niveis) (H_AC) (&lt; 30 ANOS)</t>
  </si>
  <si>
    <t>* Trat Cirúrg deformidade coluna via anterior/posterior (até 8 niveis) (H_AC) (&gt; 30 ANOS)</t>
  </si>
  <si>
    <t>* Trat Cirúrg deformidade coluna via anterior/posterior (até 8 niveis) (H_AC) (&lt; 30 ANOS)</t>
  </si>
  <si>
    <t>* Trat Cirúrg deformidade coluna via anterior (6 niveis) (H_AC) (&gt; 30 ANOS)</t>
  </si>
  <si>
    <t>* Trat Cirúrg deformidade coluna via anterior (6 niveis) (H_AC) (&lt; 30 ANOS)</t>
  </si>
  <si>
    <t>* Trat Cirúrg deformidade coluna via anterior (7 niveis) (H_AC) (&gt; 30 ANOS)</t>
  </si>
  <si>
    <t>* Trat Cirúrg deformidade coluna via anterior (7 niveis) (H_AC) (&lt; 30 ANOS)</t>
  </si>
  <si>
    <t>* Trat Cirúrg deformidade coluna via posterior (8 niveis) (H_AC)</t>
  </si>
  <si>
    <t>* Trat Cirúrg deformidade coluna via posterior (9 niveis) (H_AC)</t>
  </si>
  <si>
    <t>* Trat Cirúrg deformidade coluna via posterior (12 niveis ou +) (H_AC)</t>
  </si>
  <si>
    <t>* Trat Cirúrg deformidade coluna via posterior (10 niveis) (H_AC)</t>
  </si>
  <si>
    <t>* Trat Cirúrg deformidade coluna via posterior (11 niveis) (H_AC)</t>
  </si>
  <si>
    <t>* Trat Cirúrg deformidade coluna via anterior (2 niveis) (H_AC) (&gt; 30 ANOS)</t>
  </si>
  <si>
    <t>* Trat Cirúrg deformidade coluna via anterior (2 niveis) (H_AC) (&lt; 30 ANOS)</t>
  </si>
  <si>
    <t>* Trat Cirúrg deformidade coluna via anterior (3 niveis) (H_AC) (&gt; 30 ANOS)</t>
  </si>
  <si>
    <t>* Trat Cirúrg deformidade coluna via anterior (3 niveis) (H_AC) (&lt; 30 ANOS)</t>
  </si>
  <si>
    <t>* Trat Cirúrg deformidade coluna via posterior (5 niveis) (H_AC)</t>
  </si>
  <si>
    <t>* Trat Cirúrg deformidade coluna via posterior (6 niveis) (H_AC)</t>
  </si>
  <si>
    <t>* Trat Cirúrg deformidade coluna via posterior (3 niveis) (H_AC)</t>
  </si>
  <si>
    <t>* Trat Cirúrg deformidade coluna via posterior (2 niveis) (H_AC)</t>
  </si>
  <si>
    <t>* Trat Cirúrg deformidade coluna via posterior (7 niveis) (H_AC)</t>
  </si>
  <si>
    <t>SubGrupo/Forma de Organização/Procedimento
 GRUPO ESPECIAL</t>
  </si>
  <si>
    <t>020903  APARELHO GINECOLÓGICO</t>
  </si>
  <si>
    <t>021001  EXAMES RADIOLÓGICOS VASOS SANGUINEOS E LINFÁTICOS</t>
  </si>
  <si>
    <t>* Arteriografia cérvicotorácica (A_AC)</t>
  </si>
  <si>
    <t>021102  DIAGNÓSTICO EM CARDIOLOGIA</t>
  </si>
  <si>
    <t>030309  TRATAMENTO DE DOENÇAS DO SISTEMA ÓSTEOMUSCULAR E TECIDO CONJUNTIVO</t>
  </si>
  <si>
    <t>030602  MEDICINA TRANSFUSIONAL</t>
  </si>
  <si>
    <t>* Aférese terapêutica  Plasmaferese (A_AC)</t>
  </si>
  <si>
    <t>030901  TERAPIA NUTRICIONAL</t>
  </si>
  <si>
    <t>040102  CIRURGIA PELE, TECIDO SUBCUTÂNEO E MUCOSA</t>
  </si>
  <si>
    <t>040201  CIRURGIA DE TIREOIDE E PARA TIREOIDE</t>
  </si>
  <si>
    <t>040301  TRAUMA E ANOMALIAS DO DESENVOLVIMENTO</t>
  </si>
  <si>
    <t>DERIVAÇÃO VENTRICULAR EXTERNARSUBGALEAL EXTERNA (H_MC)</t>
  </si>
  <si>
    <t>* Reconstrução craniana/crâniofacial (H_AC)</t>
  </si>
  <si>
    <t>TRATAMENTO CIRÚRGICO SÍNDROME COMPRESSIVAEM TUNEL ÓSTEOFIBROSO EM NIVEL DO CARPO (H_MC)</t>
  </si>
  <si>
    <t>040304  NEUROCIRURGIAS VASCULARES</t>
  </si>
  <si>
    <t>* Microcirurgia p/malformação artériovenosa cerebral (H_AC)</t>
  </si>
  <si>
    <t>040305  TRATAMENTO NEUROCIRURGICO DA DOR FUNCIONAL</t>
  </si>
  <si>
    <t>* Angioplastia intracraniana em vasoespasmo (H_AC)</t>
  </si>
  <si>
    <t>* Embolização de fístula artériovenosa da cabeça e do pescoço (H_AC)</t>
  </si>
  <si>
    <t>* Embolização de fístula carótidocavernosa c/balões destacáveis (H_AC)</t>
  </si>
  <si>
    <t>* Embolização de malformação artériovenosa dural complexa do sistema nervoso central (H_AC)</t>
  </si>
  <si>
    <t>* Embolização de malformação artériovenosa dural simples do sistema nervoso central (H_AC)</t>
  </si>
  <si>
    <t>* Embolização de malformação artériovenosa intraparenquimatosa do sistema nervoso central (H_AC)</t>
  </si>
  <si>
    <t>* Embolização de malformação artériovenosa intraparenquimatosa do sistema nervoso central (via venosa)</t>
  </si>
  <si>
    <t>* Embolização de tumor intracraniano ou da cabeça e pescoço (H_AC)</t>
  </si>
  <si>
    <t>040401  CIRURGIAS DE OUVIDO, NARIZ E GARGANTA</t>
  </si>
  <si>
    <t>040402  CIRURGIAS DA FACE E DO SISTEMA ESTOMATOGNOMÁTICO</t>
  </si>
  <si>
    <t>RINOPLASTIA P/DEFEITOS PÓSTRAUMÁTICOS (H_MC)</t>
  </si>
  <si>
    <t>Reconstrução do sulco gengivolabial (H_MC)</t>
  </si>
  <si>
    <t>Osteossíntese de fratura do complexo órbitozigomáticomaxilar (H_MC)</t>
  </si>
  <si>
    <t>Osteossíntese de fratura do complexo nasoórbitoetmoidal (H_MC)</t>
  </si>
  <si>
    <t>Artroplastia da articulação têmporomandibular (recidivante ou não) (H_MC)</t>
  </si>
  <si>
    <t>040403  DEFORMIDADE LABIO PALATAL E CRÂNIOFACIAL</t>
  </si>
  <si>
    <t>040505  CONJUNTIVA, CORNEA, CÂMARA ANTERIOR, IRIS, CORPO CILIAR, CRISTALINO</t>
  </si>
  <si>
    <t>040601  CIRURGIA CARDIOVASCULAR</t>
  </si>
  <si>
    <t>CORREÇÃO DE JANELA AORTOPULMONAR (CRIANÇA E ADOLESCENTE) (F_H_AC)</t>
  </si>
  <si>
    <t>IMPLANTE DE MARCAPASSO CARDÍACO MULTISITIO ENDOCAVITÁRIO C/REVERSÃO P/EPIMIOCÁRDIO 
(P/TORACOTOMIA) (H_AC)</t>
  </si>
  <si>
    <t>IMPLANTE DE MARCAPASSO CARDÍACO MULTISITIO EPIMIOCÁRDIO P/TORACOTOMIA P/IMPLANTE DE 
ELETRODO (H_AC)</t>
  </si>
  <si>
    <t>IMPLANTE DE MARCAPASSO CARDÍACO MULTI
SITIO INTRAVENOSO (H_AC)</t>
  </si>
  <si>
    <t>IMPLANTE DE MARCAPASSO DE CÂMARA DUPLA 
EPIMIOCÁRDICO (H_AC)</t>
  </si>
  <si>
    <t>IMPLANTE DE MARCAPASSO DE CÂMARA DUPLA 
TRANSVENOSO (H_AC)</t>
  </si>
  <si>
    <t>IMPLANTE DE MARCAPASSO DE CÂMARA ÚNICA 
EPIMIOCÁRDICO (H_AC)</t>
  </si>
  <si>
    <t>IMPLANTE DE MARCAPASSO DE CÂMARA ÚNICA 
TRANSVENOSO (H_AC)</t>
  </si>
  <si>
    <t>IMPLANTE DE MARCAPASSO TEMPORÁRIO 
TRANSVENOSO (H_MC)</t>
  </si>
  <si>
    <t>RESSECÇÃO DE MENBRANA SUBAÓRTICA (H_AC)</t>
  </si>
  <si>
    <t>REVASCULARIZAÇÃO MIOCÁRDICA C/USO DE EXTRACORPÓREA  2 OU + ENXERTOS  (F_H_AC)</t>
  </si>
  <si>
    <t>REVASCULARIZAÇÃO MIOCÁRDICA S/USO DE EXTRACORPÓREA  2 OU + ENXERTOS  (F_H_AC)</t>
  </si>
  <si>
    <t>TROCA DE ELETRODOS DE DESFIBRILADOR DE CÁRDIO
DESFIBRILADOR TRANSVENOSO (H_AC)</t>
  </si>
  <si>
    <t>TROCA DE ELETRODOS DE DESFIBRILADOR DE CÁRDIO
DESFIBRILADOR MULTISITIO (H_AC)</t>
  </si>
  <si>
    <t>TROCA DE ELETRODOS DE MARCAPASSO EM CÁRDIODESFIBRILADOR DE CÂMARA DUPLA TRANSVENOSO 
(H_AC)</t>
  </si>
  <si>
    <t>TROCA DE ELETRODOS DE MARCAPASSO NO MARCAPASSO 
 MULTISITIO (H_AC)</t>
  </si>
  <si>
    <t>TROCA DE ELETRODOS DE MARCAPASSO NO CÁRDIO
DESFIBRILADOR MULTISITIO (H_AC)</t>
  </si>
  <si>
    <t>TROCA DE ELETRODOS DE SEIO CORONÁRIO NO CÁRDIOVERSOR DESFIBRILADOR MULTISITIO (H_AC)</t>
  </si>
  <si>
    <t>040602  CIRURGIA VASCULAR</t>
  </si>
  <si>
    <t>PONTE FÊMOROFEMORAL CRUZADA (H_AC)</t>
  </si>
  <si>
    <t>PONTE TROMBOENDARTERECTOMIA AORTOFEMORAL (H_AC)</t>
  </si>
  <si>
    <t>PONTE TROMBOENDARTERECTOMIA AORTOILÍACA (H_AC)</t>
  </si>
  <si>
    <t>PONTE TROMBOENDARTERECTOMIA FEMOROPOPLÍTEA  (H_AC)</t>
  </si>
  <si>
    <t>040603  CARDIOLOGIA INTERVENCIONISTA</t>
  </si>
  <si>
    <t>040604  CIRURGIA ENDOVASCULAR</t>
  </si>
  <si>
    <t>* Embolização de malformação vascular arterio
venosa (inclui estudo angiográfico)</t>
  </si>
  <si>
    <t>* Fechamento percutâneo de fístulas arteriovenosas c/liberação de coils</t>
  </si>
  <si>
    <t>* Implantação de shunthepático portosistêmico (tips) c/stent não recoberto</t>
  </si>
  <si>
    <t>* Reconstrução da bifurcação aortoilíaca 
c/angioplastia e stents</t>
  </si>
  <si>
    <t>* Tratamento de epistaxe p/embolização (inclui estudo angiográfico e/ou endoscópico)  angioradiologia</t>
  </si>
  <si>
    <t>040605  ELETROFISIOLOGIA</t>
  </si>
  <si>
    <t>040701  ESÔFAGO, ESTÔMAGO E DUODENO</t>
  </si>
  <si>
    <t>040702  INTESTINO, RETO E ÂNUS</t>
  </si>
  <si>
    <t>040703  PÂNCREAS, BAÇO, FÍGADOE VIAS BILIARES</t>
  </si>
  <si>
    <t>040801  CINTURA ESCAPULAR</t>
  </si>
  <si>
    <t>REDUÇÃO INCRUENTA DE FRATURA/FRATURALUXAÇÃO AO NÍVEL DA CINTURA ESCAPULAR (A_MC)</t>
  </si>
  <si>
    <t>REDUÇÃO INCRUENTA DE LUXAÇÃO OU FRATURA/LUXAÇÃO ESCÁPULAUMERAL (A_MC) (H_MC)</t>
  </si>
  <si>
    <t>040802  MEMBROS SUPERIORES</t>
  </si>
  <si>
    <t>REDUÇÃO INCRUENTA DE LUXAÇÃO/FRATURALUXAÇÃO DO COTOVELO (A_MC) (H_MC)</t>
  </si>
  <si>
    <t>040803  COLUNA VERTEBRAL E CAIXA TORÁCICA</t>
  </si>
  <si>
    <t>* Artrodese occiptocervical (C2) posterior (H_AC)</t>
  </si>
  <si>
    <t>* Artrodese occiptocervical (C3) posterior (H_AC)</t>
  </si>
  <si>
    <t>* Artrodese occiptocervical (C4) posterior (H_AC)</t>
  </si>
  <si>
    <t>* Artrodese occiptocervical (C5) posterior (H_AC)</t>
  </si>
  <si>
    <t>* Artrodese occiptocervical (C6) posterior  (H_AC)</t>
  </si>
  <si>
    <t>* Artrodese occiptocervical (C7) posterior (H_AC)</t>
  </si>
  <si>
    <t>* Artrodese toracolombosacra anterior (1 nivel) (H_AC)</t>
  </si>
  <si>
    <t>* Artrodese toracolombosacra anterior (2 niveis) (H_AC)</t>
  </si>
  <si>
    <t>* Artrodese toracolombosacra anterior (3 niveis) (H_AC)</t>
  </si>
  <si>
    <t>* Artrodese toracolombosacra posterior (1 nivel) (H_AC)</t>
  </si>
  <si>
    <t>* Artrodese toracolombosacra posterior (3 niveis) (H_AC)</t>
  </si>
  <si>
    <t>* Artrodese toracolombosacra posterior (5 niveis) (H_AC)</t>
  </si>
  <si>
    <t>* Artrodese toracolombosacra posterior (2 niveis) (H_AC)</t>
  </si>
  <si>
    <t>* Artrodese toracolombosacra posterior (4 niveis) (H_AC)</t>
  </si>
  <si>
    <t>* Artrodese toracolombosacra posterior (6 niveis) (H_AC)</t>
  </si>
  <si>
    <t>* Artrodese toracolombosacra posterior (7 niveis) (H_AC)</t>
  </si>
  <si>
    <t>* descompressão óssea na junção craneocervical via posterior c/duroplastia (H_AC)</t>
  </si>
  <si>
    <t>040804  CINTURA PÉLVICA</t>
  </si>
  <si>
    <t>REDUÇÃO INCRUENTA DE LUXAÇÃO COXOFEMURAL TRAUMÁTICA/PÓSARTROPLASTIA (H_MC)</t>
  </si>
  <si>
    <t>REDU INCRUEN DISJUÇÃO/LUXAÇÃO/FRATURA/FRATURALUXAÇÃO NIVEL DO ANEL PÉLVICO (H_MC)</t>
  </si>
  <si>
    <t>040805  MEMEBROS INFERIORES</t>
  </si>
  <si>
    <t>REDU INCRUEN LUXA/FRATULUXA METATARSOFALANGIANA/INTERFALANGIANA PÉ  (A_MC) (H_MC)</t>
  </si>
  <si>
    <t>REDUÇÃO INCRUENTA DE FRATURA/LUXAÇÃO/FRATURALUXAÇÃO DO TORNOZELO (A_MC) (H_MC)</t>
  </si>
  <si>
    <t>REDUÇÃO INCRUENTA DE LUXAÇÃO/FRATURALUXAÇÃO DO JOELHO (A_MC) (H_MC)</t>
  </si>
  <si>
    <t>REDUÇÃO INCRUENTA DE LUXAÇÃO FEMUROPATELAR (A_MC) (H_MC)</t>
  </si>
  <si>
    <t>REDUÇÃO INCRUENTA DE LUXAÇÃO OU FRATURALUXAÇÃO SUBTALAR E INTRATÁRSICA (A_MC) (H_MC)</t>
  </si>
  <si>
    <t>REDUÇÃO INCRUENTA DE LUXAÇÃO OU FRATURA/LUXAÇÃO TARSOMETATÁRSICA (A_MC) (H_MC)</t>
  </si>
  <si>
    <t>040806  GERAIS</t>
  </si>
  <si>
    <t>040901  RIM, URETER E BEXIGA</t>
  </si>
  <si>
    <t>040902  URETRA</t>
  </si>
  <si>
    <t>040903  PRÓSTATA E VESÍCULA SEMINAL</t>
  </si>
  <si>
    <t>040904  BOLS ESCROTAL, TESTÍCULOS ECORDÃO ESPERMÁTICOS</t>
  </si>
  <si>
    <t>040905  PÊNIS</t>
  </si>
  <si>
    <t>040906  ÚTERO E ANEXOS</t>
  </si>
  <si>
    <t>040907  VAGINA, VULVA E PERÍNEO</t>
  </si>
  <si>
    <t>041001  MAMA</t>
  </si>
  <si>
    <t>041201  TRAQUEIA E BRÂQUIOS</t>
  </si>
  <si>
    <t>041203  PLEURA</t>
  </si>
  <si>
    <t>041204  PAREDE TORÁCICA</t>
  </si>
  <si>
    <t>041304  CIRURGIAS PLÁSTICAS/REPARADORAS</t>
  </si>
  <si>
    <t>041504  PROCEDIMENTOS CIRURGICOS GERAIS</t>
  </si>
  <si>
    <t>041601  ONCOLOGIA  UROLOGIA</t>
  </si>
  <si>
    <t>041602  ONCOLOGIA  SISTEMA LINFÁTICO</t>
  </si>
  <si>
    <t>041603  ONCOLOGIA  CABEÇA E PESCOÇO</t>
  </si>
  <si>
    <t>041604  ONCOLOGIA  ESÔFAGOGASTRODUODENO E OUTRAS VÍSCERAS INTRAABDOMINAIS</t>
  </si>
  <si>
    <t>041608  ONCOLOGIA  PELE ECIRURGIA PLÁSTICA</t>
  </si>
  <si>
    <t>070204  OPM EM ASSISTÊNCIA CARDIOVASCULAR</t>
  </si>
  <si>
    <t>ANGIOPLASTIAS DE OCLUSÕES CORONARIANAS CRÔNICAS OCLUSÃO TOTAL CRÔNICA  OPMEs</t>
  </si>
  <si>
    <t>FFR/IFR  AVALIAÇÃO FISIOLÓGICA DA GRAVIDADE DE OBSTRUÇÃO (CATETER GUIA)</t>
  </si>
  <si>
    <t>* Angioplastia intraluminal de vasos do pescoço/troncos supraaórticos c/stent  AVC  TROMBECTOMIA C/STENT</t>
  </si>
  <si>
    <t>Tratamento cirurgico de estenose laringotraqueal</t>
  </si>
  <si>
    <t>Dilatação de estenose laringotraqueobronquica</t>
  </si>
  <si>
    <t>TOTAL ANEXO V  SESAU</t>
  </si>
  <si>
    <r>
      <t xml:space="preserve">OSTEOTOMIA CRÂNIOFACIAL </t>
    </r>
    <r>
      <rPr>
        <b/>
        <sz val="8"/>
        <color rgb="FFFF0000"/>
        <rFont val="Georgia"/>
        <family val="1"/>
      </rPr>
      <t>(H_AC)</t>
    </r>
  </si>
  <si>
    <r>
      <t xml:space="preserve">Tratamento cirúrgico de anquilose da articulação têmporomandibular </t>
    </r>
    <r>
      <rPr>
        <b/>
        <sz val="8"/>
        <color rgb="FFFF0000"/>
        <rFont val="Georgia"/>
        <family val="1"/>
      </rPr>
      <t>(H_AC</t>
    </r>
    <r>
      <rPr>
        <b/>
        <sz val="8"/>
        <color rgb="FF000000"/>
        <rFont val="Georgia"/>
        <family val="1"/>
      </rPr>
      <t>)</t>
    </r>
  </si>
  <si>
    <r>
      <t>Osteossíntese da fratura do osso zigomático</t>
    </r>
    <r>
      <rPr>
        <b/>
        <sz val="8"/>
        <color rgb="FFFF0000"/>
        <rFont val="Georgia"/>
        <family val="1"/>
      </rPr>
      <t xml:space="preserve"> (H_MC)</t>
    </r>
  </si>
  <si>
    <r>
      <t>Reconstrução parcial de mandíbula/maxila</t>
    </r>
    <r>
      <rPr>
        <b/>
        <sz val="8"/>
        <color rgb="FFFF0000"/>
        <rFont val="Georgia"/>
        <family val="1"/>
      </rPr>
      <t xml:space="preserve"> (H_AC)</t>
    </r>
  </si>
  <si>
    <r>
      <t>Ressecção de lesão da boca</t>
    </r>
    <r>
      <rPr>
        <b/>
        <sz val="8"/>
        <color rgb="FFFF0000"/>
        <rFont val="Georgia"/>
        <family val="1"/>
      </rPr>
      <t xml:space="preserve"> (H_MC)</t>
    </r>
  </si>
  <si>
    <r>
      <t>Reconstrução total da maxila/mandíbula</t>
    </r>
    <r>
      <rPr>
        <b/>
        <sz val="8"/>
        <color rgb="FFFF0000"/>
        <rFont val="Georgia"/>
        <family val="1"/>
      </rPr>
      <t xml:space="preserve"> (H_AC)</t>
    </r>
  </si>
  <si>
    <t>040504  CAVIDADE ORBITÁRIA E GLOBO OCULAR</t>
  </si>
  <si>
    <t>040303  TUMORES DO SISTEMA NERVOSO</t>
  </si>
  <si>
    <t>040307  TRATAMENTO NEUROENDOVASCULAR</t>
  </si>
  <si>
    <t>04.04.03.032-7</t>
  </si>
  <si>
    <r>
      <t>Osteoplastia fronto-orbital</t>
    </r>
    <r>
      <rPr>
        <b/>
        <sz val="8"/>
        <color rgb="FFFF0000"/>
        <rFont val="Georgia"/>
        <family val="1"/>
      </rPr>
      <t xml:space="preserve"> (H_AC)</t>
    </r>
  </si>
  <si>
    <r>
      <t xml:space="preserve">* Tratamento esclerosante/ligadura elástica de lesão hemorrágica do aparelho digestivo/Ligadura de varizes esofàgicas/esclerose </t>
    </r>
    <r>
      <rPr>
        <b/>
        <sz val="9"/>
        <color rgb="FFFF0000"/>
        <rFont val="Georgia"/>
        <family val="1"/>
      </rPr>
      <t>(A_MC)</t>
    </r>
  </si>
  <si>
    <t>04.08.01.015-0</t>
  </si>
  <si>
    <r>
      <t>Tratamento cirúrgico de fratura da clavícula</t>
    </r>
    <r>
      <rPr>
        <b/>
        <sz val="8"/>
        <color rgb="FFFF0000"/>
        <rFont val="Georgia"/>
        <family val="1"/>
      </rPr>
      <t xml:space="preserve"> (H_MC)</t>
    </r>
  </si>
  <si>
    <t>04.08.01.018-5</t>
  </si>
  <si>
    <r>
      <t>Tratamento cirúrgico de luxação/fratura -luxação acrômio clavicular</t>
    </r>
    <r>
      <rPr>
        <b/>
        <sz val="8"/>
        <color rgb="FFFF0000"/>
        <rFont val="Georgia"/>
        <family val="1"/>
      </rPr>
      <t xml:space="preserve"> (H_MC)</t>
    </r>
  </si>
  <si>
    <t>Tratamento cirúrgico de pseudartrose / retardo de consolidação / perda óssea do antebraço</t>
  </si>
  <si>
    <r>
      <t>Tratamento cirúrgico de fratura/lesão fisaria da extremidade proximal do úmero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</si>
  <si>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fratura/lesão fisaria do côndilo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</si>
  <si>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fratura/lesão fisaria dos metacarpianos</t>
    </r>
    <r>
      <rPr>
        <b/>
        <sz val="8"/>
        <color rgb="FFFF0000"/>
        <rFont val="Georgia"/>
        <family val="1"/>
      </rPr>
      <t xml:space="preserve"> (H_MC)</t>
    </r>
  </si>
  <si>
    <r>
      <t>Trat. cirúrgico de fratura/lesão fisaria supracondiliana do úmero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</si>
  <si>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da diáfise do úmero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</si>
  <si>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da extremidade / metáfise distal dos ossos do antebraço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</si>
  <si>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de extremidades / metáfise proximal dos ossos do antebraço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</si>
  <si>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diafisaria de ambos os ossos do antebraço (c/síntese)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</si>
  <si>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diafisaria única do rádio/ da ulna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</si>
  <si>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fratura-luxação de Galeazzi/Monteiggia / essex-lopresti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</si>
  <si>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fraturas dos ossos do carpo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</si>
  <si>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luxação / fratura-luxação dos ossos do carpo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</si>
  <si>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luxação / fratura-luxação metacarpo-falangiana</t>
    </r>
    <r>
      <rPr>
        <b/>
        <sz val="8"/>
        <color rgb="FFFF0000"/>
        <rFont val="Georgia"/>
        <family val="1"/>
      </rPr>
      <t xml:space="preserve"> (H_MC)</t>
    </r>
  </si>
  <si>
    <r>
      <t>Tratamento cirúrgico de luxação ou fratura-luxação cotovelo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</si>
  <si>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pseudartrose na região metáfise-epifisária</t>
    </r>
    <r>
      <rPr>
        <b/>
        <sz val="8"/>
        <color rgb="FFFF0000"/>
        <rFont val="Georgia"/>
        <family val="1"/>
      </rPr>
      <t xml:space="preserve"> (H_MC)</t>
    </r>
  </si>
  <si>
    <r>
      <t>Amputação/Desarticulação de Membros inferiores</t>
    </r>
    <r>
      <rPr>
        <b/>
        <sz val="10"/>
        <color rgb="FFFF0000"/>
        <rFont val="Georgia"/>
        <family val="1"/>
      </rPr>
      <t xml:space="preserve"> (H_AC)</t>
    </r>
  </si>
  <si>
    <r>
      <t>Tratamento cirúrgico de fratura/lesão fisaria dos metatarsianos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</si>
  <si>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fratura/lesão fisaria proximal (colo) do fêmur (síntese)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</si>
  <si>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Bimaleolar / trimaleolar/ da fratura-luxação tornozelo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</si>
  <si>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da diáfise da tíbia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</si>
  <si>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da diáfise do fêmur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</si>
  <si>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do calcâneo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</si>
  <si>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do pilão tibial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</si>
  <si>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do planalto tibial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</si>
  <si>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do tornozelo Unimaleolar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</si>
  <si>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intercondileana / dos côndilos do fêmur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</si>
  <si>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lesão fisaria ao nível do joelho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</si>
  <si>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Subtrocanteriana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</si>
  <si>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supracondileana do fêmur (metáfise distal)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</si>
  <si>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transtrocanteriana</t>
    </r>
    <r>
      <rPr>
        <b/>
        <sz val="8"/>
        <color rgb="FFFF0000"/>
        <rFont val="Georgia"/>
        <family val="1"/>
      </rPr>
      <t xml:space="preserve"> (H_MC)</t>
    </r>
  </si>
  <si>
    <r>
      <t>Tratamento cirúrgico de pseudartrose / retardo de consolidação / perda óssea da diáfise tibial</t>
    </r>
    <r>
      <rPr>
        <b/>
        <sz val="8"/>
        <color rgb="FFFF0000"/>
        <rFont val="Georgia"/>
        <family val="1"/>
      </rPr>
      <t xml:space="preserve"> (H_MC)</t>
    </r>
  </si>
  <si>
    <r>
      <t>Tenólise</t>
    </r>
    <r>
      <rPr>
        <b/>
        <sz val="8"/>
        <color rgb="FFFF0000"/>
        <rFont val="Georgia"/>
        <family val="1"/>
      </rPr>
      <t xml:space="preserve"> (H_MC)</t>
    </r>
  </si>
  <si>
    <r>
      <t>Tenomiorrafia</t>
    </r>
    <r>
      <rPr>
        <b/>
        <sz val="8"/>
        <color rgb="FFFF0000"/>
        <rFont val="Georgia"/>
        <family val="1"/>
      </rPr>
      <t xml:space="preserve"> (H_MC)</t>
    </r>
  </si>
  <si>
    <r>
      <t xml:space="preserve">Tenomiotomia / desinserção </t>
    </r>
    <r>
      <rPr>
        <b/>
        <sz val="8"/>
        <color rgb="FFFF0000"/>
        <rFont val="Georgia"/>
        <family val="1"/>
      </rPr>
      <t>(H_MC)</t>
    </r>
  </si>
  <si>
    <r>
      <t>Tenoplastia ou enxerto de tendão único</t>
    </r>
    <r>
      <rPr>
        <b/>
        <sz val="8"/>
        <color rgb="FFFF0000"/>
        <rFont val="Georgia"/>
        <family val="1"/>
      </rPr>
      <t xml:space="preserve"> (H_MC)</t>
    </r>
  </si>
  <si>
    <r>
      <t>Tenorrafia única em túnel osteo-fibroso</t>
    </r>
    <r>
      <rPr>
        <b/>
        <sz val="8"/>
        <color rgb="FFFF0000"/>
        <rFont val="Georgia"/>
        <family val="1"/>
      </rPr>
      <t xml:space="preserve"> (H_MC)</t>
    </r>
  </si>
  <si>
    <r>
      <t>Transposição / transferência miotendinosa única</t>
    </r>
    <r>
      <rPr>
        <b/>
        <sz val="8"/>
        <color rgb="FFFF0000"/>
        <rFont val="Georgia"/>
        <family val="1"/>
      </rPr>
      <t xml:space="preserve"> (H_MC)</t>
    </r>
  </si>
  <si>
    <r>
      <t>Tratamento cirúrgico de artrite infecciosa (grandes e médias articulações)</t>
    </r>
    <r>
      <rPr>
        <b/>
        <sz val="8"/>
        <color rgb="FFFF0000"/>
        <rFont val="Georgia"/>
        <family val="1"/>
      </rPr>
      <t xml:space="preserve"> (H_MC)</t>
    </r>
  </si>
  <si>
    <r>
      <t xml:space="preserve">Laqueadura tubária </t>
    </r>
    <r>
      <rPr>
        <b/>
        <sz val="8"/>
        <color rgb="FFFF0000"/>
        <rFont val="Georgia"/>
        <family val="1"/>
      </rPr>
      <t>(H_MC)</t>
    </r>
  </si>
  <si>
    <r>
      <t xml:space="preserve">Salpingectomia Uni/Bilateral </t>
    </r>
    <r>
      <rPr>
        <b/>
        <sz val="8"/>
        <color rgb="FFFF0000"/>
        <rFont val="Georgia"/>
        <family val="1"/>
      </rPr>
      <t>(H_MC)</t>
    </r>
  </si>
  <si>
    <r>
      <t xml:space="preserve">Salpingectomia videolaparoscópica </t>
    </r>
    <r>
      <rPr>
        <b/>
        <sz val="8"/>
        <color rgb="FFFF0000"/>
        <rFont val="Georgia"/>
        <family val="1"/>
      </rPr>
      <t>(H_MC)</t>
    </r>
  </si>
  <si>
    <r>
      <t xml:space="preserve">Histerectomia videolaparoscópica </t>
    </r>
    <r>
      <rPr>
        <b/>
        <sz val="8"/>
        <color rgb="FFFF0000"/>
        <rFont val="Georgia"/>
        <family val="1"/>
      </rPr>
      <t>(H_MC)</t>
    </r>
  </si>
  <si>
    <t>Ressecção de lesão c/cimentação e osteossíntese</t>
  </si>
  <si>
    <t>Reconstrução de parede torácica c/prótese - unilateral</t>
  </si>
  <si>
    <t>Tumor ósseo (ressecção com substituição)</t>
  </si>
  <si>
    <t>Tumor ósseo (ressecção e artrodese)</t>
  </si>
  <si>
    <t>Tumor ósseo (ressecção segmentar)</t>
  </si>
  <si>
    <t>Curetagem ou ressecção em bloco + cimentação em tumor ósseo</t>
  </si>
  <si>
    <t>Curetagem ou ressecção em bloco + autoenxerto em tumor ósseo</t>
  </si>
  <si>
    <t>Terapia p/ondas de choque extracorpórea em partes moles – Acompanhamento 1ª aplicação</t>
  </si>
  <si>
    <t>Terapia p/ondas de choque extracorpórea em partes moles – Acompanhamento reaplicações</t>
  </si>
  <si>
    <r>
      <t xml:space="preserve">Biópsia de medula óssea </t>
    </r>
    <r>
      <rPr>
        <b/>
        <sz val="8"/>
        <color rgb="FFEE0000"/>
        <rFont val="Georgia"/>
        <family val="1"/>
      </rPr>
      <t>(A_MC) (H_MC)</t>
    </r>
  </si>
  <si>
    <r>
      <t xml:space="preserve">Biópsia osso/cartilagem cintura escapular (p/agulha/céu aberto) </t>
    </r>
    <r>
      <rPr>
        <b/>
        <sz val="8"/>
        <color rgb="FFFF0000"/>
        <rFont val="Georgia"/>
        <family val="1"/>
      </rPr>
      <t>(A_MC) (H_MC)</t>
    </r>
  </si>
  <si>
    <r>
      <t>Biópsia osso/cartilagem cintura pélvica (p/agulha/céu aberto)</t>
    </r>
    <r>
      <rPr>
        <sz val="8"/>
        <color rgb="FFFF0000"/>
        <rFont val="Georgia"/>
        <family val="1"/>
      </rPr>
      <t xml:space="preserve"> </t>
    </r>
    <r>
      <rPr>
        <b/>
        <sz val="8"/>
        <color rgb="FFFF0000"/>
        <rFont val="Georgia"/>
        <family val="1"/>
      </rPr>
      <t>(A_MC) (H_MC)</t>
    </r>
  </si>
  <si>
    <r>
      <t xml:space="preserve">Biópsia osso/cartilagem membro inferior (p/agulha/céu aberto) </t>
    </r>
    <r>
      <rPr>
        <b/>
        <sz val="8"/>
        <color rgb="FFFF0000"/>
        <rFont val="Georgia"/>
        <family val="1"/>
      </rPr>
      <t>(A_MC) (H_MC)</t>
    </r>
  </si>
  <si>
    <r>
      <t>Biópsia osso/cartilagem membro superior (p/agulha/céu aberto)</t>
    </r>
    <r>
      <rPr>
        <b/>
        <sz val="8"/>
        <color rgb="FFFF0000"/>
        <rFont val="Georgia"/>
        <family val="1"/>
      </rPr>
      <t xml:space="preserve"> (A_MC) (H_MC)</t>
    </r>
  </si>
  <si>
    <r>
      <t xml:space="preserve">Biópsia de pele e partes moles </t>
    </r>
    <r>
      <rPr>
        <b/>
        <sz val="8"/>
        <color rgb="FFFF0000"/>
        <rFont val="Georgia"/>
        <family val="1"/>
      </rPr>
      <t>(A_MC)</t>
    </r>
  </si>
  <si>
    <t>0202</t>
  </si>
  <si>
    <r>
      <t xml:space="preserve">Exames laboratoriais </t>
    </r>
    <r>
      <rPr>
        <b/>
        <sz val="8"/>
        <color rgb="FFFF0000"/>
        <rFont val="Georgia"/>
        <family val="1"/>
      </rPr>
      <t>(A_MC)</t>
    </r>
  </si>
  <si>
    <t>TOMOGRAFIA COMPUTADORIZADA (C/SEDAÇÃO C/ OU S/CONTRASTE)</t>
  </si>
  <si>
    <t>RESSONÂNCIA MAGNÉTICA C/SEDAÇÃO (C/SEDAÇÃO C/ OU S/CONTRASTE)</t>
  </si>
  <si>
    <t>0205010033</t>
  </si>
  <si>
    <t>0208050027</t>
  </si>
  <si>
    <r>
      <t xml:space="preserve">Cintilografia de miocárdio estresse (mínimo 3 projeções) </t>
    </r>
    <r>
      <rPr>
        <b/>
        <sz val="8"/>
        <color rgb="FFEE0000"/>
        <rFont val="Georgia"/>
        <family val="1"/>
      </rPr>
      <t>(A_AC)</t>
    </r>
  </si>
  <si>
    <r>
      <t xml:space="preserve">Cintilografia de miocárdio repouso (mínimo 3 projeções) </t>
    </r>
    <r>
      <rPr>
        <b/>
        <sz val="8"/>
        <color rgb="FFEE0000"/>
        <rFont val="Georgia"/>
        <family val="1"/>
      </rPr>
      <t>(A_AC)</t>
    </r>
  </si>
  <si>
    <r>
      <t xml:space="preserve">Cintilografia de esqueleto (corpo inteiro) </t>
    </r>
    <r>
      <rPr>
        <b/>
        <sz val="8"/>
        <color rgb="FFEE0000"/>
        <rFont val="Georgia"/>
        <family val="1"/>
      </rPr>
      <t>(H_PROCEDIMENTO SECUNDÁRIO)</t>
    </r>
  </si>
  <si>
    <r>
      <t xml:space="preserve">Consulta Médica em atenção especializada (exceto Médico Clínico Geral) *PORTE V </t>
    </r>
    <r>
      <rPr>
        <b/>
        <sz val="8"/>
        <color rgb="FFFF0000"/>
        <rFont val="Georgia"/>
        <family val="1"/>
      </rPr>
      <t>(A_MC)</t>
    </r>
  </si>
  <si>
    <r>
      <t xml:space="preserve">POLISSONOGRAFIA </t>
    </r>
    <r>
      <rPr>
        <b/>
        <sz val="8"/>
        <color rgb="FFFF0000"/>
        <rFont val="Georgia"/>
        <family val="1"/>
      </rPr>
      <t>(A_AC)</t>
    </r>
    <r>
      <rPr>
        <b/>
        <sz val="8"/>
        <color theme="1"/>
        <rFont val="Georgia"/>
        <family val="1"/>
      </rPr>
      <t xml:space="preserve"> </t>
    </r>
    <r>
      <rPr>
        <b/>
        <sz val="8"/>
        <color rgb="FFFF0000"/>
        <rFont val="Georgia"/>
        <family val="1"/>
      </rPr>
      <t>(H_AC)</t>
    </r>
  </si>
  <si>
    <t>0404010300</t>
  </si>
  <si>
    <r>
      <t xml:space="preserve">Retirada de corpo estranho da cavidade auditiva e nasal </t>
    </r>
    <r>
      <rPr>
        <b/>
        <sz val="8"/>
        <color rgb="FFFF0000"/>
        <rFont val="Georgia"/>
        <family val="1"/>
      </rPr>
      <t>(PAB)</t>
    </r>
  </si>
  <si>
    <t>PORTARIA MAIS SAÚDE - SESAU Nº 3.509_23.04.2025 (DOE 24.04.2025)</t>
  </si>
  <si>
    <t>IMPLANTE P/CATETER DE BIOPRÓTESENVALVAR AÓRTICO  TAVI (PRÓTESE INCLUSA) IMPLANTE DE PRÓTESE VALVAR P/HEMODINÂMICA (F_H_AC)</t>
  </si>
  <si>
    <r>
      <t xml:space="preserve">INFARTERECTOMIA/ANEURISMECTOMIA ASSOC OU NÃO A REVASCULARIZAÇÃO MIOCÁRDICA </t>
    </r>
    <r>
      <rPr>
        <b/>
        <sz val="8"/>
        <color rgb="FFFF0000"/>
        <rFont val="Georgia"/>
        <family val="1"/>
      </rPr>
      <t>(H_AC)</t>
    </r>
  </si>
  <si>
    <r>
      <t xml:space="preserve">CORREÇÃO DE PERSISTÊNCIA DO CANAL ARTERIAL/LIGADURA DE CANAL ARTERIAL (CRIANÇA E ADOLESCENTE) </t>
    </r>
    <r>
      <rPr>
        <b/>
        <sz val="8"/>
        <color rgb="FFFF0000"/>
        <rFont val="Georgia"/>
        <family val="1"/>
      </rPr>
      <t>(F_H_AC)</t>
    </r>
  </si>
  <si>
    <r>
      <t>INSTALAÇÃO DE CATETER DE LONGA PERMANÊNCIA SEMI OU TOTALMENTE IMPLANTÁVEL (PERMCATH/PORTACATH)</t>
    </r>
    <r>
      <rPr>
        <b/>
        <sz val="8"/>
        <color rgb="FFFF0000"/>
        <rFont val="Georgia"/>
        <family val="1"/>
      </rPr>
      <t xml:space="preserve"> (H_AC)</t>
    </r>
  </si>
  <si>
    <r>
      <t>* Artroplastia total de joelho  revisão/reconstrução</t>
    </r>
    <r>
      <rPr>
        <b/>
        <sz val="8"/>
        <color rgb="FFFF0000"/>
        <rFont val="Georgia"/>
        <family val="1"/>
      </rPr>
      <t xml:space="preserve"> (H_AC)</t>
    </r>
  </si>
  <si>
    <r>
      <t xml:space="preserve">RETIRADA DE CORPO ESTRANHO INTRAARTICULAR </t>
    </r>
    <r>
      <rPr>
        <b/>
        <sz val="8"/>
        <color rgb="FFFF0000"/>
        <rFont val="Georgia"/>
        <family val="1"/>
      </rPr>
      <t>(H_MC)</t>
    </r>
  </si>
  <si>
    <r>
      <t xml:space="preserve">DRENAGEM DE ABSCESSO RENAL/PERIRENAL </t>
    </r>
    <r>
      <rPr>
        <b/>
        <sz val="8"/>
        <color rgb="FFFF0000"/>
        <rFont val="Georgia"/>
        <family val="1"/>
      </rPr>
      <t>(H_HC)</t>
    </r>
  </si>
  <si>
    <r>
      <t xml:space="preserve">Traqueorrafia e/ou fechamento de fístula traqueocutânea </t>
    </r>
    <r>
      <rPr>
        <b/>
        <sz val="8"/>
        <color rgb="FFFF0000"/>
        <rFont val="Georgia"/>
        <family val="1"/>
      </rPr>
      <t>(H_MC)</t>
    </r>
  </si>
  <si>
    <t>0202031373</t>
  </si>
  <si>
    <t>DOSAGEM DE ANTICORPOS ANTIGLIADINADEAMINADA OGG</t>
  </si>
  <si>
    <t>0202031381</t>
  </si>
  <si>
    <t>TESTE TREPONÊMICO P/DETECÇÃO SIFILIS (POP. GERAL)</t>
  </si>
  <si>
    <t>0202031390</t>
  </si>
  <si>
    <t>TESTE TREPONÊMICO P/DETECÇÃO SIFILIS (GESTANTE)</t>
  </si>
  <si>
    <t>0202031403</t>
  </si>
  <si>
    <t>TESTE TREPONÊMICO P/DETECÇÃO SIFILIS (PARCEIRO)</t>
  </si>
  <si>
    <t>0202031411</t>
  </si>
  <si>
    <t>FTA-ABS DIAGNÓSTICO SÍFILIS (POP. GERAL)</t>
  </si>
  <si>
    <t>0202031420</t>
  </si>
  <si>
    <t>FTA-ABS DIAGNÓSTICO SÍFILIS (GESTANTE)</t>
  </si>
  <si>
    <t>0202031438</t>
  </si>
  <si>
    <t>FTA-ABS DIAGNÓSTICO SÍFILIS (PARCEIRO)</t>
  </si>
  <si>
    <t>0202031446</t>
  </si>
  <si>
    <t>0202031454</t>
  </si>
  <si>
    <t>ANTÍGENO SUPERFÍCIE HEPATITE B (HBSAG) (POP. GERAL)</t>
  </si>
  <si>
    <t>0202031462</t>
  </si>
  <si>
    <t>ANTÍGENO SUPERFÍCIE HEPATITE B (HBSAG) (GESTANTE)</t>
  </si>
  <si>
    <t>ANTÍGENO SUPERFÍCIE HEPATITE B (HBSAG) (PARCEIRO)</t>
  </si>
  <si>
    <t>0202031470</t>
  </si>
  <si>
    <t>0202031489</t>
  </si>
  <si>
    <t>0202031497</t>
  </si>
  <si>
    <t>ANTICORPOS HEPATITE C (ANTI-HCV) (POP. GERAL)</t>
  </si>
  <si>
    <t>ANTICORPOS HEPATITE C (ANTI-HCV) (GESTANTE)</t>
  </si>
  <si>
    <t>ANTICORPOS HEPATITE C (ANTI-HCV) (PAERCEIRO)</t>
  </si>
  <si>
    <t>0202031500</t>
  </si>
  <si>
    <t>0202031519</t>
  </si>
  <si>
    <t>0202031527</t>
  </si>
  <si>
    <t>ANTIGENOS HIV/ANTICORPOS ANTI-HIV-1,2 (POP.GERAL)</t>
  </si>
  <si>
    <t>ANTIGENOS HIV/ANTICORPOS ANTI-HIV-1,2 (GESTANTE)</t>
  </si>
  <si>
    <t>ANTIGENOS HIV/ANTICORPOS ANTI-HIV-1,2 (PARCEIRO)</t>
  </si>
  <si>
    <t>0202031535</t>
  </si>
  <si>
    <t>0202031543</t>
  </si>
  <si>
    <t>0202031551</t>
  </si>
  <si>
    <t>ANTICORPOS ANTI-HTLV-1,2 (POP. GERAL)</t>
  </si>
  <si>
    <t>ANTICORPOS ANTI-HTLV-1,2 (GESTANTE)</t>
  </si>
  <si>
    <t>ANTICORPOS ANTI-HTLV-1,2 (PARCEIRO)</t>
  </si>
  <si>
    <t>0202031560</t>
  </si>
  <si>
    <t>0202031578</t>
  </si>
  <si>
    <t>0202031586</t>
  </si>
  <si>
    <t>DETECÇÃO DNA PROVIRAL HTLV-1,2 (POP. GERAL)</t>
  </si>
  <si>
    <t>DETECÇÃO DNA PROVIRAL HTLV-1,2 (GESTANTE)</t>
  </si>
  <si>
    <t>DETECÇÃO DNA PROVIRAL HTLV-1,2 (PARCEIRO)</t>
  </si>
  <si>
    <t>0202031594</t>
  </si>
  <si>
    <t>0202031608</t>
  </si>
  <si>
    <t>0202031616</t>
  </si>
  <si>
    <t>TESTE CONFIRMATÓRIO ANTI-HTLV-1,2 (POP. GERAL)</t>
  </si>
  <si>
    <t>TESTE CONFIRMATÓRIO ANTI-HTLV-1,2 (GESTANTE)</t>
  </si>
  <si>
    <t>TESTE CONFIRMATÓRIO ANTI-HTLV-1,2 (PARCEIRO)</t>
  </si>
  <si>
    <t>0214010279</t>
  </si>
  <si>
    <t>0214010287</t>
  </si>
  <si>
    <t>SIGTAP
08/2025</t>
  </si>
  <si>
    <t>TOTAL (481)</t>
  </si>
  <si>
    <t>TESTE RÁPIDO PARA DETECÇÃO DE ANTICORPOS ANTI-HIV PARAPOPULAÇÃO GERAL (EXCETO GESTANTE, PARCEIRO OU PARCERIA)</t>
  </si>
  <si>
    <t>TESTE RÁPIDO TREPONÊMICO (SÍFILIS) PARA POPULAÇÃO GERAL(EXCETO GESTANTE, PARCEIRO OU PARCERIA)</t>
  </si>
  <si>
    <t>TESTE RÁPIDO PARA DETECÇÃO DE ANTICORPOS ANTI-HIV EM GESTANTE</t>
  </si>
  <si>
    <t>TESTE RÁPIDO PARA DETECÇÃO DE ANTICORPOS ANTI-HIV EM PARCEIRO OU PARCERIA DE GESTANTE</t>
  </si>
  <si>
    <t>TOTAL (30)</t>
  </si>
  <si>
    <t>IDENTIFICAÇÃO DE DOADOR NÃO APARENTADO DE CÉLULAS-TRÔNCO HEMATOPOÉTICAS (POR DOADOR TIPADO)</t>
  </si>
  <si>
    <t>PROCESSAMENTO DE CRIOPRESERVAÇÃO DE MEDULA OSSEA OU DE CELULAS TRONCO HEMATOPOETICAS DE SANGUE PERIFERICO NO BRASIL PARA TRANSPLANTE AUTOGENICO</t>
  </si>
  <si>
    <t>COLETA, IDENTIFICAÇÃO, TESTES DE SEGURANÇA, PROCESSAMENTO, ARMAZENAGEM E FORNECIMENTO DE CELULAS TRONCO HEMATOPOETICAS DE CORDAO UMBILICAL E PLACENTARIO</t>
  </si>
  <si>
    <t>PROVAS CRUZADAS EM DOADORES VIVOS DE ÓRGÃOS</t>
  </si>
  <si>
    <t>EXAMES PARA INCLUSÃO EM LISTA DE CANDIDATOS A TRANSPLANTE DE PÂNCREAS</t>
  </si>
  <si>
    <t>EXAMES PARA INCLUSÃO EM LISTA DE CANDIDATOS A TRANSPLANTE DE RIM</t>
  </si>
  <si>
    <t>EXAMES PARA INCLUSÃO EM LISTA DE CANDIDATOS A TRANSPLANTE DE PULMÃO</t>
  </si>
  <si>
    <t>AMIGDALECTOMIA COM ADENOIDECTOMIA</t>
  </si>
  <si>
    <t>EXÉRESE DE PAPILOMA EM LARINGE</t>
  </si>
  <si>
    <t>EXÉRESE DE TUMOR DE VIAS AEREAS SUPERIORES, FACE E PESCOÇO</t>
  </si>
  <si>
    <t>EXTIRPAÇÃO DE TUMOR DO CAVUM E FARINGE</t>
  </si>
  <si>
    <t>LABIRINTECTOMIA MEMBRANOSA / ÓSSEA COM OU SEM AUDIÇÃO</t>
  </si>
  <si>
    <t>LARINGECTOMIA TOTAL COM ESVAZIAMENTO CERVICAL</t>
  </si>
  <si>
    <t>RESSECÇÃO DE GLOMO TIMPANICO</t>
  </si>
  <si>
    <t>TRATAMENTO CIRÚRGICO DE ESTENOSE DO CONDUTO AUDITIVO</t>
  </si>
  <si>
    <t>TRATAMENTO CIRÚRGICO DE RINITE CRONICA (OZENA)</t>
  </si>
  <si>
    <t>LARINGOFISSURA PARA COLOCAÇÃO DE MOLDE NOS TRAUMATISMOS DE LARINGE</t>
  </si>
  <si>
    <t>CISTECTOMIA COM DERIVACAO EM 1SÓ TEMPO EM ONCOLOGIA</t>
  </si>
  <si>
    <t>RESSECCAO DE TUMORES MÁLTIPLOS E SIMULTANEOS DO TRATO URINARIO EM ONCOLOGIA</t>
  </si>
  <si>
    <t>MEDIASTINOSCOPIA/LINFADENECTOMIA MEDIASTINAL EM ONCOLOGIA</t>
  </si>
  <si>
    <t>RESSECÇÃO DE GLÂNDULA SALIVAR MENOR EM ONCOLOGIA</t>
  </si>
  <si>
    <t>RESSECÇÃO DE GLÂNDULA SUBMANDIBULAR EM ONCOLOGIA</t>
  </si>
  <si>
    <t>PAROTIDECTOMIA EM ONCOLOGIA</t>
  </si>
  <si>
    <t>ESOFAGOGASTRECTOMIA TRANS -HIATAL EM ONCOLOGIA</t>
  </si>
  <si>
    <t>LAPAROTOMIA EXPLORADORA COM RESSECÇÃO COMPLETA OU INCOMPLETA DO TUMOR EM ONCOLOGIA</t>
  </si>
  <si>
    <t>AMPUTACAO CONICA DO COLO DO UTERO EM ONCOLOGIA</t>
  </si>
  <si>
    <t>LAPAROTOMIA PARA AVALIAÇÃO DE TUMOR DE OVÁRIO EM ONCOLOGIA</t>
  </si>
  <si>
    <t>EXCISÃO E SUTURA DE LESÃO NA PELE COM PLASTICA EM Z OU ROTAÇÃO DE RETALHO EM ONCOLOGIA</t>
  </si>
  <si>
    <t>TORATECTOMIA EM ONCOLOGIA</t>
  </si>
  <si>
    <t>TORACOTOMIA/MEDIASTINOSTOMIA EXPLORADORA COM RESSECÇÃO COMPLETA OU INCOMPLETA DO TUMOR INTRATORÁCICO EM ONCOLOGIA</t>
  </si>
  <si>
    <t>REABILITAÇÃO EM FALÊNCIA INTESTINAL EM NÍVEL HOSPITALAR</t>
  </si>
  <si>
    <t>0301160023</t>
  </si>
  <si>
    <t>TRATAMENTO AVCI AGUDO C/TROMBECTOMIA MECÂNICA</t>
  </si>
  <si>
    <t>LAPARATOMIA EXPLORADORA VIDEOLAPAROSCÓPICA EM ONCOLOGIA</t>
  </si>
  <si>
    <t>PANCREATECTOMIA PARCIAL VIDEOLAPAROSCÓPICA EM ONCOLOGIA</t>
  </si>
  <si>
    <t>COLECTOMIA VIDEOLAPAROSCÓPICA EM ONCOLOGIA</t>
  </si>
  <si>
    <t>HISTERECTOMIA VIDEOLAPAROSCÓPICA CO OU SEM ANEXECTOMIA (UNI/BILATERAL) EM ONCOLOGIA</t>
  </si>
  <si>
    <r>
      <t xml:space="preserve">* Exerese de cisto tireoglosso </t>
    </r>
    <r>
      <rPr>
        <sz val="8"/>
        <color rgb="FFFF0000"/>
        <rFont val="Georgia"/>
        <family val="1"/>
      </rPr>
      <t>(H_MC)</t>
    </r>
  </si>
  <si>
    <r>
      <t xml:space="preserve">*Paratireoidectomia </t>
    </r>
    <r>
      <rPr>
        <sz val="8"/>
        <color rgb="FFFF0000"/>
        <rFont val="Georgia"/>
        <family val="1"/>
      </rPr>
      <t>(H_MC)</t>
    </r>
  </si>
  <si>
    <r>
      <t xml:space="preserve">* Tireoidectomia parcial </t>
    </r>
    <r>
      <rPr>
        <sz val="8"/>
        <color rgb="FFFF0000"/>
        <rFont val="Georgia"/>
        <family val="1"/>
      </rPr>
      <t>(H_MC)</t>
    </r>
  </si>
  <si>
    <r>
      <t xml:space="preserve">* Tireoidectomia total </t>
    </r>
    <r>
      <rPr>
        <sz val="8"/>
        <color rgb="FFFF0000"/>
        <rFont val="Georgia"/>
        <family val="1"/>
      </rPr>
      <t>(H_MC)</t>
    </r>
  </si>
  <si>
    <r>
      <t xml:space="preserve">CRANIOPLASTIA </t>
    </r>
    <r>
      <rPr>
        <sz val="8"/>
        <color rgb="FFFF0000"/>
        <rFont val="Georgia"/>
        <family val="1"/>
      </rPr>
      <t>(H_MC)</t>
    </r>
  </si>
  <si>
    <r>
      <t xml:space="preserve">* Craniotomia descompressiva da fossa posterior </t>
    </r>
    <r>
      <rPr>
        <sz val="8"/>
        <color rgb="FFFF0000"/>
        <rFont val="Georgia"/>
        <family val="1"/>
      </rPr>
      <t>(H_MC)</t>
    </r>
  </si>
  <si>
    <r>
      <t xml:space="preserve">DERIVAÇÃO VENTRICULAR EXTERNAR-SUBGALEAL EXTERNA </t>
    </r>
    <r>
      <rPr>
        <sz val="8"/>
        <color rgb="FFFF0000"/>
        <rFont val="Georgia"/>
        <family val="1"/>
      </rPr>
      <t>(H_MC)</t>
    </r>
  </si>
  <si>
    <r>
      <t xml:space="preserve">DERIVAÇÃO VENTRICULAR P/PERITÔNIO/ÁTRIO/PLEURA/RAQUE </t>
    </r>
    <r>
      <rPr>
        <sz val="8"/>
        <color rgb="FFFF0000"/>
        <rFont val="Georgia"/>
        <family val="1"/>
      </rPr>
      <t>(H_MC)</t>
    </r>
  </si>
  <si>
    <r>
      <t xml:space="preserve">ADENOIDECTOMIA </t>
    </r>
    <r>
      <rPr>
        <sz val="8"/>
        <color rgb="FFFF0000"/>
        <rFont val="Georgia"/>
        <family val="1"/>
      </rPr>
      <t>(H_MC)</t>
    </r>
  </si>
  <si>
    <r>
      <t xml:space="preserve">AMIGDALECTOMIA </t>
    </r>
    <r>
      <rPr>
        <sz val="8"/>
        <color rgb="FFFF0000"/>
        <rFont val="Georgia"/>
        <family val="1"/>
      </rPr>
      <t>(H_MC)</t>
    </r>
  </si>
  <si>
    <r>
      <t xml:space="preserve">ADENOAMIGDALECTOMIA </t>
    </r>
    <r>
      <rPr>
        <sz val="8"/>
        <color rgb="FFFF0000"/>
        <rFont val="Georgia"/>
        <family val="1"/>
      </rPr>
      <t>(H_MC)</t>
    </r>
  </si>
  <si>
    <r>
      <t xml:space="preserve">EXERESE DE PAPILOMA EM LARINGE </t>
    </r>
    <r>
      <rPr>
        <sz val="8"/>
        <color rgb="FFFF0000"/>
        <rFont val="Georgia"/>
        <family val="1"/>
      </rPr>
      <t>(H_MC)</t>
    </r>
  </si>
  <si>
    <r>
      <t xml:space="preserve">EXERESE DE TUMOR DE VIAS AEREAS SUPERIORES, FACE E PESCOÇO </t>
    </r>
    <r>
      <rPr>
        <sz val="8"/>
        <color rgb="FFFF0000"/>
        <rFont val="Georgia"/>
        <family val="1"/>
      </rPr>
      <t>(H_MC)</t>
    </r>
  </si>
  <si>
    <r>
      <t xml:space="preserve">EXTIRPAÇÃO DE TUMOR DO CAVUM E FARINGE </t>
    </r>
    <r>
      <rPr>
        <sz val="8"/>
        <color rgb="FFFF0000"/>
        <rFont val="Georgia"/>
        <family val="1"/>
      </rPr>
      <t>(H_MC)</t>
    </r>
  </si>
  <si>
    <r>
      <t xml:space="preserve">MASTOIDECTOMIA RADICAL </t>
    </r>
    <r>
      <rPr>
        <sz val="8"/>
        <color rgb="FFFF0000"/>
        <rFont val="Georgia"/>
        <family val="1"/>
      </rPr>
      <t>(H_MC)</t>
    </r>
  </si>
  <si>
    <r>
      <t xml:space="preserve">MASTOIDECTOMIA SUBTOTAL </t>
    </r>
    <r>
      <rPr>
        <sz val="8"/>
        <color rgb="FFFF0000"/>
        <rFont val="Georgia"/>
        <family val="1"/>
      </rPr>
      <t>(H_MC)</t>
    </r>
  </si>
  <si>
    <r>
      <t xml:space="preserve">SINUSECTOMIA BILATERAL </t>
    </r>
    <r>
      <rPr>
        <sz val="8"/>
        <color rgb="FFFF0000"/>
        <rFont val="Georgia"/>
        <family val="1"/>
      </rPr>
      <t>(H_MC)</t>
    </r>
  </si>
  <si>
    <r>
      <t xml:space="preserve">TIMPANOPLASTIA (UNI/BI) </t>
    </r>
    <r>
      <rPr>
        <sz val="8"/>
        <color rgb="FFFF0000"/>
        <rFont val="Georgia"/>
        <family val="1"/>
      </rPr>
      <t>(H_MC)</t>
    </r>
  </si>
  <si>
    <r>
      <t xml:space="preserve">* Parotidectomia </t>
    </r>
    <r>
      <rPr>
        <sz val="8"/>
        <color rgb="FFFF0000"/>
        <rFont val="Georgia"/>
        <family val="1"/>
      </rPr>
      <t>(H_MC)</t>
    </r>
  </si>
  <si>
    <r>
      <t xml:space="preserve">SEPTOPLASTIA </t>
    </r>
    <r>
      <rPr>
        <sz val="8"/>
        <color rgb="FFFF0000"/>
        <rFont val="Georgia"/>
        <family val="1"/>
      </rPr>
      <t>(H_MC)</t>
    </r>
  </si>
  <si>
    <r>
      <t xml:space="preserve">* Labioplastia unilateral em 2 tempos </t>
    </r>
    <r>
      <rPr>
        <sz val="8"/>
        <color rgb="FFFF0000"/>
        <rFont val="Georgia"/>
        <family val="1"/>
      </rPr>
      <t>(H_MC)</t>
    </r>
  </si>
  <si>
    <r>
      <t xml:space="preserve">* Tratamento cirúrgico de varizes (bilateral) </t>
    </r>
    <r>
      <rPr>
        <sz val="8"/>
        <color rgb="FFFF0000"/>
        <rFont val="Georgia"/>
        <family val="1"/>
      </rPr>
      <t>(H_MC)</t>
    </r>
  </si>
  <si>
    <r>
      <t xml:space="preserve">* Tratamento cirúrgico de varizes (unilateral) </t>
    </r>
    <r>
      <rPr>
        <sz val="8"/>
        <color rgb="FFFF0000"/>
        <rFont val="Georgia"/>
        <family val="1"/>
      </rPr>
      <t>(H_MC)</t>
    </r>
  </si>
  <si>
    <r>
      <t xml:space="preserve">* Colecistectomia videolaparoscópica </t>
    </r>
    <r>
      <rPr>
        <sz val="8"/>
        <color rgb="FFFF0000"/>
        <rFont val="Georgia"/>
        <family val="1"/>
      </rPr>
      <t>(H_MC)</t>
    </r>
  </si>
  <si>
    <r>
      <t>Tratamento cirurgico de fratura da clavícula</t>
    </r>
    <r>
      <rPr>
        <sz val="8"/>
        <color rgb="FFFF0000"/>
        <rFont val="Georgia"/>
        <family val="1"/>
      </rPr>
      <t xml:space="preserve"> (H_MC)</t>
    </r>
  </si>
  <si>
    <r>
      <t xml:space="preserve">* Artroplastia total primária do quadril cimentada </t>
    </r>
    <r>
      <rPr>
        <sz val="8"/>
        <color rgb="FFFF0000"/>
        <rFont val="Georgia"/>
        <family val="1"/>
      </rPr>
      <t>(H_MC)</t>
    </r>
    <r>
      <rPr>
        <sz val="8"/>
        <rFont val="Georgia"/>
        <family val="1"/>
      </rPr>
      <t xml:space="preserve"> ATÉ 59 ANOS</t>
    </r>
  </si>
  <si>
    <r>
      <t xml:space="preserve">* Artroplastia total primária do quadril cimentada </t>
    </r>
    <r>
      <rPr>
        <sz val="8"/>
        <color rgb="FFFF0000"/>
        <rFont val="Georgia"/>
        <family val="1"/>
      </rPr>
      <t>(H_MC)</t>
    </r>
    <r>
      <rPr>
        <sz val="8"/>
        <rFont val="Georgia"/>
        <family val="1"/>
      </rPr>
      <t xml:space="preserve"> A PARTIR DE 60 ANOS</t>
    </r>
  </si>
  <si>
    <r>
      <t xml:space="preserve">REDU INCRUEN FRATU DIAFISÁRIA/LESÃO FISÁRIA DISTAL TÍBIA C/OU S/FRATU FÍBULA </t>
    </r>
    <r>
      <rPr>
        <sz val="8"/>
        <color rgb="FFFF0000"/>
        <rFont val="Georgia"/>
        <family val="1"/>
      </rPr>
      <t>(A_MC) (H_MC)</t>
    </r>
  </si>
  <si>
    <r>
      <t xml:space="preserve">Revisão cirúrgica do pé torto congênito </t>
    </r>
    <r>
      <rPr>
        <sz val="8"/>
        <color rgb="FFFF0000"/>
        <rFont val="Georgia"/>
        <family val="1"/>
      </rPr>
      <t>(H_MC)</t>
    </r>
  </si>
  <si>
    <r>
      <t xml:space="preserve">Tratamento cirúrgico de pé torto congênito </t>
    </r>
    <r>
      <rPr>
        <sz val="8"/>
        <color rgb="FFFF0000"/>
        <rFont val="Georgia"/>
        <family val="1"/>
      </rPr>
      <t>(H_MC)</t>
    </r>
  </si>
  <si>
    <r>
      <t xml:space="preserve">Alongamento/encurtamento miotendinoso </t>
    </r>
    <r>
      <rPr>
        <sz val="8"/>
        <color rgb="FFFF0000"/>
        <rFont val="Georgia"/>
        <family val="1"/>
      </rPr>
      <t>(H_MC)</t>
    </r>
  </si>
  <si>
    <r>
      <t xml:space="preserve">AMPUTAÇÃO/DESARTICULAÇÃO DE DEDO </t>
    </r>
    <r>
      <rPr>
        <sz val="8"/>
        <color rgb="FFFF0000"/>
        <rFont val="Georgia"/>
        <family val="1"/>
      </rPr>
      <t>(A_MC) (H_MC)</t>
    </r>
  </si>
  <si>
    <r>
      <t xml:space="preserve">RESSECÇÃO SINPLES DE TUMOR ÓSSEO/DE PARTES MOLES RESSECÇÃO SIMPLES DE TUMOR E RETRAÇÃO CICATRICIAL </t>
    </r>
    <r>
      <rPr>
        <sz val="8"/>
        <color rgb="FFFF0000"/>
        <rFont val="Georgia"/>
        <family val="1"/>
      </rPr>
      <t>(H_MC)</t>
    </r>
  </si>
  <si>
    <r>
      <t xml:space="preserve">NEFRECTOMIA PARCIAL </t>
    </r>
    <r>
      <rPr>
        <sz val="8"/>
        <color rgb="FFFF0000"/>
        <rFont val="Georgia"/>
        <family val="1"/>
      </rPr>
      <t>(H_MC)</t>
    </r>
  </si>
  <si>
    <r>
      <t xml:space="preserve">NEFROSTOMIA C/OU S/DRENAGEM </t>
    </r>
    <r>
      <rPr>
        <sz val="8"/>
        <color rgb="FFFF0000"/>
        <rFont val="Georgia"/>
        <family val="1"/>
      </rPr>
      <t>(H_MC)</t>
    </r>
  </si>
  <si>
    <r>
      <t xml:space="preserve">PIELOLITOTOMIA </t>
    </r>
    <r>
      <rPr>
        <sz val="8"/>
        <color rgb="FFFF0000"/>
        <rFont val="Georgia"/>
        <family val="1"/>
      </rPr>
      <t>(H_HC)</t>
    </r>
  </si>
  <si>
    <r>
      <t xml:space="preserve">URETROTOMIA INTERNA </t>
    </r>
    <r>
      <rPr>
        <sz val="8"/>
        <color rgb="FFFF0000"/>
        <rFont val="Georgia"/>
        <family val="1"/>
      </rPr>
      <t>(H_HC)</t>
    </r>
  </si>
  <si>
    <r>
      <t xml:space="preserve">PROSTATECTOMIA SUPRAPÚBICA </t>
    </r>
    <r>
      <rPr>
        <sz val="8"/>
        <color rgb="FFFF0000"/>
        <rFont val="Georgia"/>
        <family val="1"/>
      </rPr>
      <t>(H_MC)</t>
    </r>
  </si>
  <si>
    <r>
      <t xml:space="preserve">RESSECÇÃO ENDOSCÓPICA DA PRÓSTATA </t>
    </r>
    <r>
      <rPr>
        <sz val="8"/>
        <color rgb="FFFF0000"/>
        <rFont val="Georgia"/>
        <family val="1"/>
      </rPr>
      <t>(H_MC)</t>
    </r>
  </si>
  <si>
    <r>
      <t xml:space="preserve">ORQUIECTOMIA SUBCAPSULAR BILATERAL </t>
    </r>
    <r>
      <rPr>
        <sz val="8"/>
        <color rgb="FFFF0000"/>
        <rFont val="Georgia"/>
        <family val="1"/>
      </rPr>
      <t>(H_HC)</t>
    </r>
  </si>
  <si>
    <r>
      <t xml:space="preserve">ORQUIECTOMIA UNILATERAL </t>
    </r>
    <r>
      <rPr>
        <sz val="8"/>
        <color rgb="FFFF0000"/>
        <rFont val="Georgia"/>
        <family val="1"/>
      </rPr>
      <t>(H_MC)</t>
    </r>
  </si>
  <si>
    <r>
      <t xml:space="preserve">TRATAMENTO CIRÚRGICO DE HIDROCELE </t>
    </r>
    <r>
      <rPr>
        <sz val="8"/>
        <color rgb="FFFF0000"/>
        <rFont val="Georgia"/>
        <family val="1"/>
      </rPr>
      <t>(H_MC)</t>
    </r>
  </si>
  <si>
    <r>
      <t xml:space="preserve">TRATAMENTO CIRÚRGICO DE VARICOCELE </t>
    </r>
    <r>
      <rPr>
        <sz val="8"/>
        <color rgb="FFFF0000"/>
        <rFont val="Georgia"/>
        <family val="1"/>
      </rPr>
      <t>(H_MC)</t>
    </r>
  </si>
  <si>
    <r>
      <t xml:space="preserve">POSTECTOMIA </t>
    </r>
    <r>
      <rPr>
        <sz val="8"/>
        <color rgb="FFFF0000"/>
        <rFont val="Georgia"/>
        <family val="1"/>
      </rPr>
      <t>(H_MC)</t>
    </r>
  </si>
  <si>
    <r>
      <t xml:space="preserve">* Tratamento cirúrgico de fístula liquórica craniana </t>
    </r>
    <r>
      <rPr>
        <sz val="8"/>
        <color rgb="FFFF0000"/>
        <rFont val="Georgia"/>
        <family val="1"/>
      </rPr>
      <t>(H_AC)</t>
    </r>
  </si>
  <si>
    <r>
      <t xml:space="preserve">* Microcirurgia de tumor medular (c/técnica complementar) </t>
    </r>
    <r>
      <rPr>
        <sz val="8"/>
        <color rgb="FFFF0000"/>
        <rFont val="Georgia"/>
        <family val="1"/>
      </rPr>
      <t>(H_AC)</t>
    </r>
  </si>
  <si>
    <r>
      <t xml:space="preserve">* Microcirurgia de tumor medular  </t>
    </r>
    <r>
      <rPr>
        <sz val="8"/>
        <color rgb="FFFF0000"/>
        <rFont val="Georgia"/>
        <family val="1"/>
      </rPr>
      <t>(H_AC)</t>
    </r>
  </si>
  <si>
    <r>
      <t xml:space="preserve">* Microcirurgia para tumor intracraniano c/técnica complementar) </t>
    </r>
    <r>
      <rPr>
        <sz val="8"/>
        <color rgb="FFFF0000"/>
        <rFont val="Georgia"/>
        <family val="1"/>
      </rPr>
      <t>(H_AC)</t>
    </r>
  </si>
  <si>
    <r>
      <t xml:space="preserve">* Microcirurgia p/aneurisma da circulação cerebral anterior &gt; 1,5 cm </t>
    </r>
    <r>
      <rPr>
        <sz val="8"/>
        <color rgb="FFFF0000"/>
        <rFont val="Georgia"/>
        <family val="1"/>
      </rPr>
      <t>(H_AC)</t>
    </r>
  </si>
  <si>
    <r>
      <t xml:space="preserve">* Microcirurgia p/aneurisma da circulação cerebral anterior &lt; 1,5 cm </t>
    </r>
    <r>
      <rPr>
        <sz val="8"/>
        <color rgb="FFFF0000"/>
        <rFont val="Georgia"/>
        <family val="1"/>
      </rPr>
      <t>(H_AC)</t>
    </r>
  </si>
  <si>
    <r>
      <t xml:space="preserve">IMPLANTE DE MARCA-PASSO CARDÍACO MULTI-SITIO INTRAVENOSO </t>
    </r>
    <r>
      <rPr>
        <sz val="8"/>
        <color rgb="FFFF0000"/>
        <rFont val="Georgia"/>
        <family val="1"/>
      </rPr>
      <t>(H_AC)</t>
    </r>
  </si>
  <si>
    <r>
      <t xml:space="preserve">IMPLANTE DE MARCA-PASSO DE CÂMARA DUPLA TRANSVENOSO </t>
    </r>
    <r>
      <rPr>
        <sz val="8"/>
        <color rgb="FFFF0000"/>
        <rFont val="Georgia"/>
        <family val="1"/>
      </rPr>
      <t>(H_AC)</t>
    </r>
  </si>
  <si>
    <r>
      <t xml:space="preserve">IMPLANTE DE MARCA-PASSO DE CÂMARA ÚNICA TRANSVENOSO </t>
    </r>
    <r>
      <rPr>
        <sz val="8"/>
        <color rgb="FFFF0000"/>
        <rFont val="Georgia"/>
        <family val="1"/>
      </rPr>
      <t>(H_AC)</t>
    </r>
  </si>
  <si>
    <r>
      <t xml:space="preserve">ANGIOPLASTIA CORONARIANA S/STENT (APENAS C/BALÃO) </t>
    </r>
    <r>
      <rPr>
        <sz val="8"/>
        <color rgb="FFFF0000"/>
        <rFont val="Georgia"/>
        <family val="1"/>
      </rPr>
      <t>(H_AC)</t>
    </r>
  </si>
  <si>
    <r>
      <t xml:space="preserve">ANGIOPLASTIA CORONARIANA C/IMPLANTE DE 2 STENTS </t>
    </r>
    <r>
      <rPr>
        <sz val="8"/>
        <color rgb="FFFF0000"/>
        <rFont val="Georgia"/>
        <family val="1"/>
      </rPr>
      <t>(H_AC)</t>
    </r>
  </si>
  <si>
    <r>
      <t xml:space="preserve">ANGIOPLASTIA CORONARIANA C/IMPLANTE DE STENT </t>
    </r>
    <r>
      <rPr>
        <sz val="8"/>
        <color rgb="FFFF0000"/>
        <rFont val="Georgia"/>
        <family val="1"/>
      </rPr>
      <t>(H_AC)</t>
    </r>
  </si>
  <si>
    <r>
      <t xml:space="preserve">ESTUDO ELETROFISIOLÓGICO DIAGNÓSTICO </t>
    </r>
    <r>
      <rPr>
        <sz val="8"/>
        <color rgb="FFFF0000"/>
        <rFont val="Georgia"/>
        <family val="1"/>
      </rPr>
      <t>(H_AC)</t>
    </r>
  </si>
  <si>
    <r>
      <t xml:space="preserve">ESTUDO ELETROFISIOLÓGICO TERAPÊUTICO I
ESTUDO ELETROFISIOLÓGICO TERAPÊUTICO I/ABLAÇÃO DE VIAS ANÔMALAS I </t>
    </r>
    <r>
      <rPr>
        <sz val="8"/>
        <color rgb="FFFF0000"/>
        <rFont val="Georgia"/>
        <family val="1"/>
      </rPr>
      <t>(H_AC)</t>
    </r>
  </si>
  <si>
    <r>
      <t xml:space="preserve">* Artroplastia total de conversão do quadril </t>
    </r>
    <r>
      <rPr>
        <sz val="8"/>
        <color rgb="FFFF0000"/>
        <rFont val="Georgia"/>
        <family val="1"/>
      </rPr>
      <t>(H_AC)</t>
    </r>
    <r>
      <rPr>
        <sz val="8"/>
        <rFont val="Georgia"/>
        <family val="1"/>
      </rPr>
      <t xml:space="preserve"> ATÉ 59 ANOS</t>
    </r>
  </si>
  <si>
    <r>
      <t xml:space="preserve">* Artroplastia total de conversão do quadril </t>
    </r>
    <r>
      <rPr>
        <sz val="8"/>
        <color rgb="FFFF0000"/>
        <rFont val="Georgia"/>
        <family val="1"/>
      </rPr>
      <t>(H_AC)</t>
    </r>
    <r>
      <rPr>
        <sz val="8"/>
        <rFont val="Georgia"/>
        <family val="1"/>
      </rPr>
      <t xml:space="preserve"> A PARTIR DE 60 ANOS</t>
    </r>
  </si>
  <si>
    <r>
      <t xml:space="preserve">* Artroplastia de revisão ou reconstrução do quadril </t>
    </r>
    <r>
      <rPr>
        <sz val="8"/>
        <color rgb="FFFF0000"/>
        <rFont val="Georgia"/>
        <family val="1"/>
      </rPr>
      <t>(H_AC)</t>
    </r>
    <r>
      <rPr>
        <sz val="8"/>
        <color rgb="FF000000"/>
        <rFont val="Georgia"/>
        <family val="1"/>
      </rPr>
      <t xml:space="preserve"> A PARTIR DE 60 ANOS</t>
    </r>
  </si>
  <si>
    <r>
      <t xml:space="preserve">* Artroplastia total primária do quadril nãocimentada/híbrida </t>
    </r>
    <r>
      <rPr>
        <sz val="8"/>
        <color rgb="FFFF0000"/>
        <rFont val="Georgia"/>
        <family val="1"/>
      </rPr>
      <t>(H_AC)</t>
    </r>
    <r>
      <rPr>
        <sz val="8"/>
        <rFont val="Georgia"/>
        <family val="1"/>
      </rPr>
      <t xml:space="preserve"> ATÉ 59 ANOS</t>
    </r>
  </si>
  <si>
    <r>
      <t xml:space="preserve">* Artroplastia total primária do quadril nãocimentada/híbrida </t>
    </r>
    <r>
      <rPr>
        <sz val="8"/>
        <color rgb="FFFF0000"/>
        <rFont val="Georgia"/>
        <family val="1"/>
      </rPr>
      <t>(H_AC)</t>
    </r>
    <r>
      <rPr>
        <sz val="8"/>
        <rFont val="Georgia"/>
        <family val="1"/>
      </rPr>
      <t xml:space="preserve"> A PARTIR DE 60 ANOS</t>
    </r>
  </si>
  <si>
    <r>
      <t xml:space="preserve">OSTEOTOMIA DE PELVE </t>
    </r>
    <r>
      <rPr>
        <sz val="8"/>
        <color rgb="FFFF0000"/>
        <rFont val="Georgia"/>
        <family val="1"/>
      </rPr>
      <t>(H_AC)</t>
    </r>
  </si>
  <si>
    <r>
      <t xml:space="preserve">* Artroplastia total primária do joelho </t>
    </r>
    <r>
      <rPr>
        <sz val="8"/>
        <color rgb="FFFF0000"/>
        <rFont val="Georgia"/>
        <family val="1"/>
      </rPr>
      <t>(H_AC)</t>
    </r>
  </si>
  <si>
    <r>
      <t xml:space="preserve">Tratamento cirúrgico de pé torto congênito inveterado </t>
    </r>
    <r>
      <rPr>
        <sz val="8"/>
        <color rgb="FFFF0000"/>
        <rFont val="Georgia"/>
        <family val="1"/>
      </rPr>
      <t>(H_AC)</t>
    </r>
  </si>
  <si>
    <r>
      <t xml:space="preserve">NEFRECTOMIA TOTAL EM ONCOLOGIA </t>
    </r>
    <r>
      <rPr>
        <sz val="8"/>
        <color rgb="FFFF0000"/>
        <rFont val="Georgia"/>
        <family val="1"/>
      </rPr>
      <t>(H_AC)</t>
    </r>
  </si>
  <si>
    <r>
      <t xml:space="preserve">PROSTATECTOMIA EM ONCOLOGIA </t>
    </r>
    <r>
      <rPr>
        <sz val="8"/>
        <color rgb="FFFF0000"/>
        <rFont val="Georgia"/>
        <family val="1"/>
      </rPr>
      <t>(H_AC)</t>
    </r>
  </si>
  <si>
    <r>
      <t xml:space="preserve">RESSECÇÃO ENDOSCÓPICA DE TUMOR VESICAL EM ONCOLOGIA </t>
    </r>
    <r>
      <rPr>
        <sz val="8"/>
        <color rgb="FFFF0000"/>
        <rFont val="Georgia"/>
        <family val="1"/>
      </rPr>
      <t>(H_AC)</t>
    </r>
  </si>
  <si>
    <r>
      <t xml:space="preserve">NEFRECTOMIA PARCIAL EM ONCOLOGIA </t>
    </r>
    <r>
      <rPr>
        <sz val="8"/>
        <color rgb="FFFF0000"/>
        <rFont val="Georgia"/>
        <family val="1"/>
      </rPr>
      <t>(H_AC)</t>
    </r>
  </si>
  <si>
    <r>
      <t xml:space="preserve">* Linfadenectomia supraclavicular (biópsia de linfonodo cervical) </t>
    </r>
    <r>
      <rPr>
        <sz val="8"/>
        <color rgb="FFFF0000"/>
        <rFont val="Georgia"/>
        <family val="1"/>
      </rPr>
      <t>(H_AC)</t>
    </r>
  </si>
  <si>
    <r>
      <t xml:space="preserve">* Ressecção de glândula submandibular em oncologia </t>
    </r>
    <r>
      <rPr>
        <sz val="8"/>
        <color rgb="FFFF0000"/>
        <rFont val="Georgia"/>
        <family val="1"/>
      </rPr>
      <t>(H_AC)</t>
    </r>
  </si>
  <si>
    <r>
      <t xml:space="preserve">* Quimioembolização de carcinoma hepático </t>
    </r>
    <r>
      <rPr>
        <sz val="8"/>
        <color rgb="FFFF0000"/>
        <rFont val="Georgia"/>
        <family val="1"/>
      </rPr>
      <t>(H_AC)</t>
    </r>
  </si>
  <si>
    <r>
      <t xml:space="preserve">BIÓPSIA DE PRÓSTATA GUIADA P/US) </t>
    </r>
    <r>
      <rPr>
        <sz val="8"/>
        <color rgb="FFFF0000"/>
        <rFont val="Georgia"/>
        <family val="1"/>
      </rPr>
      <t>(A_MC)</t>
    </r>
  </si>
  <si>
    <r>
      <t xml:space="preserve">BIOPSIA PERCUTÂNEA ORIENTADA P/TOMO/RM/US </t>
    </r>
    <r>
      <rPr>
        <b/>
        <sz val="8"/>
        <color rgb="FFFF0000"/>
        <rFont val="Georgia"/>
        <family val="1"/>
      </rPr>
      <t>(A_AC)</t>
    </r>
  </si>
  <si>
    <r>
      <t xml:space="preserve">BRONCOSCOPIA (BRONCOFIBROSCOPIA) </t>
    </r>
    <r>
      <rPr>
        <b/>
        <sz val="8"/>
        <color rgb="FFFF3300"/>
        <rFont val="Georgia"/>
        <family val="1"/>
      </rPr>
      <t>(A_MC)</t>
    </r>
  </si>
  <si>
    <r>
      <t xml:space="preserve">CATETERISMO CARDÍACO </t>
    </r>
    <r>
      <rPr>
        <sz val="8"/>
        <color rgb="FFFF0000"/>
        <rFont val="Georgia"/>
        <family val="1"/>
      </rPr>
      <t>(A_AC)</t>
    </r>
  </si>
  <si>
    <t>PROCEDIMENTOS OBSTÉTRICOS (REDE ALYNE)</t>
  </si>
  <si>
    <t>Assistência Hospitalar (cirurgias MC - AC)</t>
  </si>
  <si>
    <t>Procedimentos Ambulatoriais</t>
  </si>
  <si>
    <t>Procedimentos Obstétricos (Rede Alyne)</t>
  </si>
  <si>
    <t>CONTRATUALIZAÇÃO_2025</t>
  </si>
  <si>
    <t>CONTRATO Nº</t>
  </si>
  <si>
    <t>DIRETORIA ESPECIAL DE AUDITORIA E DO COMPLEXO REGULADOR</t>
  </si>
  <si>
    <t>CONSOLIDADO DO DOCUMENTO DESCRITIVO  - 2025</t>
  </si>
  <si>
    <t>TOTAL (123)</t>
  </si>
  <si>
    <t>0301 Consultas/atendimentos/acompanhamentos</t>
  </si>
  <si>
    <t>TOTAL ALTA COMPLEXIDADE AMBULATORIAL</t>
  </si>
  <si>
    <t>ALTA COMPEXIDADE</t>
  </si>
  <si>
    <t>NÃO SE APLICA</t>
  </si>
  <si>
    <t>TOTAL DA COMPLEXIDADE NÃO SE APLICA AMBULATORIAL</t>
  </si>
  <si>
    <t>Ambulatorial - Não se Aplica</t>
  </si>
  <si>
    <t>NÃO APLICA AMBULATORIAL (2)</t>
  </si>
  <si>
    <t>TOTAL DO FAEC   (3)</t>
  </si>
  <si>
    <t>TOTAL INCENTIVO MUNICIPAL    (4)</t>
  </si>
  <si>
    <t>FINANCIAMENTO</t>
  </si>
  <si>
    <t>M A C</t>
  </si>
  <si>
    <t>0309080010</t>
  </si>
  <si>
    <t>TRATAMENTO C/INFUSÃO DE TERAPIA GÊNICA - ONASEMNOGENO ABEPARVOVEQUE</t>
  </si>
  <si>
    <t>TOTAL GRUPO 03 - H_MC_FAEC</t>
  </si>
  <si>
    <t>0309 TERAPIAS ESPECIALIZADAS</t>
  </si>
  <si>
    <t>FINANCIAMENTO FEDERAL: M A C/FAEC</t>
  </si>
  <si>
    <t>FINANCIAMENTO MUNICIPAL: INCENTIVOS</t>
  </si>
  <si>
    <t>TOTAL PÓS-FIXADO   (1+2+3)  (a)</t>
  </si>
  <si>
    <t>TOTAL DA MÉDIA COMPLEXIDADE (4)</t>
  </si>
  <si>
    <t>TOTAL PRÉ-FIXADO (4+5)   (b)</t>
  </si>
  <si>
    <t>MEDIA</t>
  </si>
  <si>
    <t>TOTAL DOS INCENTIVOS (5)</t>
  </si>
  <si>
    <t xml:space="preserve">SIGTAP 08/25
Custo medio AIH
09/24 - 08/25 </t>
  </si>
  <si>
    <t>INCENTIVOS FEDERAL</t>
  </si>
  <si>
    <t>CNES_ESTABELECIMENTO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</si>
</sst>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5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Georgia"/>
      <family val="1"/>
    </font>
    <font>
      <sz val="10"/>
      <name val="Georgia"/>
      <family val="1"/>
    </font>
    <font>
      <sz val="8"/>
      <name val="Georgia"/>
      <family val="1"/>
    </font>
    <font>
      <b/>
      <sz val="8"/>
      <name val="Georgia"/>
      <family val="1"/>
    </font>
    <font>
      <b/>
      <sz val="12"/>
      <color indexed="8"/>
      <name val="Georgia"/>
      <family val="1"/>
    </font>
    <font>
      <b/>
      <sz val="12"/>
      <color indexed="8"/>
      <name val="Georgia"/>
      <family val="1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0"/>
      <color theme="1"/>
      <name val="Georgia"/>
      <family val="1"/>
    </font>
    <font>
      <sz val="8"/>
      <color rgb="FFFF0000"/>
      <name val="Georgia"/>
      <family val="1"/>
    </font>
    <font>
      <sz val="10"/>
      <color theme="1"/>
      <name val="Georgia"/>
      <family val="1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2"/>
      <color theme="1"/>
      <name val="Georgia"/>
      <family val="1"/>
    </font>
    <font>
      <b/>
      <sz val="8"/>
      <color theme="1"/>
      <name val="Georgia"/>
      <family val="1"/>
    </font>
    <font>
      <b/>
      <sz val="9"/>
      <color theme="1"/>
      <name val="Georgia"/>
      <family val="1"/>
    </font>
    <font>
      <sz val="11"/>
      <color rgb="FFFF0000"/>
      <name val="Georgia"/>
      <family val="1"/>
    </font>
    <font>
      <sz val="9"/>
      <color theme="1"/>
      <name val="Georgia"/>
      <family val="1"/>
    </font>
    <font>
      <sz val="11"/>
      <name val="Georgia"/>
      <family val="1"/>
    </font>
    <font>
      <sz val="8"/>
      <color indexed="8"/>
      <name val="Georgia"/>
      <family val="1"/>
    </font>
    <font>
      <sz val="9"/>
      <name val="Georgia"/>
      <family val="1"/>
    </font>
    <font>
      <b/>
      <i/>
      <sz val="12"/>
      <color theme="1"/>
      <name val="Georgia"/>
      <family val="1"/>
    </font>
    <font>
      <sz val="8"/>
      <color rgb="FF000000"/>
      <name val="Georgia"/>
      <family val="1"/>
    </font>
    <font>
      <sz val="10"/>
      <color rgb="FFFF0000"/>
      <name val="Georgia"/>
      <family val="1"/>
    </font>
    <font>
      <b/>
      <sz val="8"/>
      <color rgb="FFFF0000"/>
      <name val="Georgia"/>
      <family val="1"/>
    </font>
    <font>
      <b/>
      <sz val="8"/>
      <color indexed="8"/>
      <name val="Georgia"/>
      <family val="1"/>
    </font>
    <font>
      <b/>
      <sz val="9"/>
      <name val="Georgia"/>
      <family val="1"/>
    </font>
    <font>
      <b/>
      <sz val="9"/>
      <color rgb="FFFF0000"/>
      <name val="Georgia"/>
      <family val="1"/>
    </font>
    <font>
      <b/>
      <sz val="10"/>
      <color rgb="FFFF0000"/>
      <name val="Georgia"/>
      <family val="1"/>
    </font>
    <font>
      <b/>
      <sz val="11"/>
      <color rgb="FFFF0000"/>
      <name val="Georgia"/>
      <family val="1"/>
    </font>
    <font>
      <b/>
      <sz val="8"/>
      <color rgb="FF000000"/>
      <name val="Georgia"/>
      <family val="1"/>
    </font>
    <font>
      <b/>
      <sz val="12"/>
      <color rgb="FF000000"/>
      <name val="Georgia"/>
      <family val="1"/>
      <charset val="1"/>
    </font>
    <font>
      <b/>
      <sz val="8"/>
      <color rgb="FF000000"/>
      <name val="Georgia"/>
      <family val="1"/>
      <charset val="1"/>
    </font>
    <font>
      <sz val="8"/>
      <color rgb="FF000000"/>
      <name val="Georgia"/>
      <family val="1"/>
      <charset val="1"/>
    </font>
    <font>
      <b/>
      <sz val="11"/>
      <name val="Georgia"/>
      <family val="1"/>
      <charset val="1"/>
    </font>
    <font>
      <b/>
      <sz val="10"/>
      <color rgb="FF000000"/>
      <name val="Georgia"/>
      <family val="1"/>
      <charset val="1"/>
    </font>
    <font>
      <b/>
      <sz val="10"/>
      <name val="Georgia"/>
      <family val="1"/>
      <charset val="1"/>
    </font>
    <font>
      <sz val="10"/>
      <color rgb="FF000000"/>
      <name val="Georgia"/>
      <family val="1"/>
      <charset val="1"/>
    </font>
    <font>
      <sz val="10"/>
      <name val="Georgia"/>
      <family val="1"/>
      <charset val="1"/>
    </font>
    <font>
      <b/>
      <sz val="10"/>
      <color rgb="FF000000"/>
      <name val="Georgia"/>
      <family val="1"/>
    </font>
    <font>
      <sz val="10"/>
      <color rgb="FF000000"/>
      <name val="Georgia"/>
      <family val="1"/>
    </font>
    <font>
      <b/>
      <sz val="8"/>
      <color rgb="FFCC0000"/>
      <name val="Georgia"/>
      <family val="1"/>
    </font>
    <font>
      <b/>
      <sz val="10"/>
      <color rgb="FFCC0000"/>
      <name val="Georgia"/>
      <family val="1"/>
    </font>
    <font>
      <sz val="8"/>
      <name val="Georgia"/>
      <family val="1"/>
      <charset val="1"/>
    </font>
    <font>
      <b/>
      <sz val="8"/>
      <name val="Georgia"/>
      <family val="1"/>
      <charset val="1"/>
    </font>
    <font>
      <sz val="8"/>
      <name val="Calibri"/>
      <family val="2"/>
      <scheme val="minor"/>
    </font>
    <font>
      <b/>
      <sz val="9"/>
      <color rgb="FF162937"/>
      <name val="Georgia"/>
      <family val="1"/>
    </font>
    <font>
      <i/>
      <sz val="9"/>
      <color theme="1"/>
      <name val="Georgia"/>
      <family val="1"/>
    </font>
    <font>
      <b/>
      <sz val="8"/>
      <color rgb="FFEE0000"/>
      <name val="Georgia"/>
      <family val="1"/>
    </font>
    <font>
      <sz val="8"/>
      <color rgb="FFFF3300"/>
      <name val="Georgia"/>
      <family val="1"/>
    </font>
    <font>
      <b/>
      <sz val="8"/>
      <color rgb="FFFF3300"/>
      <name val="Georgia"/>
      <family val="1"/>
    </font>
    <font>
      <b/>
      <sz val="12"/>
      <name val="Georgia"/>
      <family val="1"/>
    </font>
    <font>
      <b/>
      <sz val="11"/>
      <name val="Georgia"/>
      <family val="1"/>
    </font>
  </fonts>
  <fills count="5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9D9D9"/>
        <bgColor rgb="FFDDD9C3"/>
      </patternFill>
    </fill>
    <fill>
      <patternFill patternType="solid">
        <fgColor rgb="FFC3D69B"/>
        <bgColor rgb="FFD7E4BD"/>
      </patternFill>
    </fill>
    <fill>
      <patternFill patternType="solid">
        <fgColor rgb="FFF2F2F2"/>
        <bgColor rgb="FFFDEADA"/>
      </patternFill>
    </fill>
    <fill>
      <patternFill patternType="solid">
        <fgColor rgb="FFE6E0EC"/>
        <bgColor rgb="FFDCE6F2"/>
      </patternFill>
    </fill>
    <fill>
      <patternFill patternType="solid">
        <fgColor theme="8" tint="0.39997558519241921"/>
        <bgColor rgb="FFE6B9B8"/>
      </patternFill>
    </fill>
    <fill>
      <patternFill patternType="solid">
        <fgColor rgb="FFFCD5B5"/>
        <bgColor rgb="FFF2DCDB"/>
      </patternFill>
    </fill>
    <fill>
      <patternFill patternType="solid">
        <fgColor rgb="FFC6D79B"/>
        <bgColor rgb="FFD7E4BD"/>
      </patternFill>
    </fill>
    <fill>
      <patternFill patternType="solid">
        <fgColor rgb="FFC6D79B"/>
        <bgColor indexed="64"/>
      </patternFill>
    </fill>
    <fill>
      <patternFill patternType="solid">
        <fgColor theme="6" tint="0.39997558519241921"/>
        <bgColor rgb="FFD7E4BD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DEADA"/>
        <bgColor rgb="FFF2F2F2"/>
      </patternFill>
    </fill>
    <fill>
      <patternFill patternType="solid">
        <fgColor theme="6" tint="0.39997558519241921"/>
        <bgColor rgb="FFFDEADA"/>
      </patternFill>
    </fill>
    <fill>
      <patternFill patternType="solid">
        <fgColor theme="5" tint="0.79998168889431442"/>
        <bgColor rgb="FFD7E4BD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rgb="FFFDEADA"/>
      </patternFill>
    </fill>
    <fill>
      <patternFill patternType="solid">
        <fgColor theme="5" tint="0.79998168889431442"/>
        <bgColor rgb="FFFFC000"/>
      </patternFill>
    </fill>
    <fill>
      <patternFill patternType="solid">
        <fgColor rgb="FFFFC000"/>
        <bgColor rgb="FFF79646"/>
      </patternFill>
    </fill>
    <fill>
      <patternFill patternType="solid">
        <fgColor theme="6" tint="0.39997558519241921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2"/>
        <bgColor rgb="FFFDEADA"/>
      </patternFill>
    </fill>
    <fill>
      <patternFill patternType="solid">
        <fgColor theme="0" tint="-4.9989318521683403E-2"/>
        <bgColor rgb="FFFDEADA"/>
      </patternFill>
    </fill>
    <fill>
      <patternFill patternType="solid">
        <fgColor theme="0" tint="-4.9989318521683403E-2"/>
        <bgColor rgb="FFFFC000"/>
      </patternFill>
    </fill>
    <fill>
      <patternFill patternType="solid">
        <fgColor theme="0" tint="-4.9989318521683403E-2"/>
        <bgColor rgb="FFF79646"/>
      </patternFill>
    </fill>
    <fill>
      <patternFill patternType="solid">
        <fgColor theme="9" tint="0.79998168889431442"/>
        <bgColor rgb="FFF2F2F2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999999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49">
    <xf numFmtId="0" fontId="0" fillId="0" borderId="0" xfId="0"/>
    <xf numFmtId="3" fontId="9" fillId="0" borderId="3" xfId="0" applyNumberFormat="1" applyFont="1" applyBorder="1"/>
    <xf numFmtId="3" fontId="4" fillId="0" borderId="3" xfId="0" applyNumberFormat="1" applyFont="1" applyBorder="1"/>
    <xf numFmtId="4" fontId="9" fillId="0" borderId="3" xfId="0" applyNumberFormat="1" applyFont="1" applyBorder="1"/>
    <xf numFmtId="0" fontId="13" fillId="0" borderId="0" xfId="0" applyFont="1"/>
    <xf numFmtId="0" fontId="12" fillId="0" borderId="0" xfId="0" applyFont="1"/>
    <xf numFmtId="4" fontId="12" fillId="0" borderId="0" xfId="0" applyNumberFormat="1" applyFont="1"/>
    <xf numFmtId="4" fontId="12" fillId="0" borderId="0" xfId="0" applyNumberFormat="1" applyFont="1" applyAlignment="1">
      <alignment horizontal="center"/>
    </xf>
    <xf numFmtId="3" fontId="3" fillId="0" borderId="0" xfId="0" applyNumberFormat="1" applyFont="1"/>
    <xf numFmtId="4" fontId="3" fillId="0" borderId="0" xfId="0" applyNumberFormat="1" applyFont="1"/>
    <xf numFmtId="0" fontId="10" fillId="0" borderId="0" xfId="0" applyFont="1" applyAlignment="1">
      <alignment horizontal="center"/>
    </xf>
    <xf numFmtId="3" fontId="12" fillId="0" borderId="0" xfId="0" applyNumberFormat="1" applyFont="1"/>
    <xf numFmtId="3" fontId="9" fillId="3" borderId="1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/>
    <xf numFmtId="49" fontId="9" fillId="0" borderId="3" xfId="0" applyNumberFormat="1" applyFont="1" applyBorder="1"/>
    <xf numFmtId="0" fontId="9" fillId="0" borderId="3" xfId="0" applyFont="1" applyBorder="1"/>
    <xf numFmtId="0" fontId="9" fillId="0" borderId="0" xfId="0" applyFont="1"/>
    <xf numFmtId="0" fontId="9" fillId="0" borderId="1" xfId="0" applyFont="1" applyBorder="1"/>
    <xf numFmtId="4" fontId="16" fillId="5" borderId="3" xfId="0" applyNumberFormat="1" applyFont="1" applyFill="1" applyBorder="1"/>
    <xf numFmtId="3" fontId="16" fillId="5" borderId="3" xfId="0" applyNumberFormat="1" applyFont="1" applyFill="1" applyBorder="1"/>
    <xf numFmtId="0" fontId="18" fillId="0" borderId="0" xfId="0" applyFont="1"/>
    <xf numFmtId="49" fontId="13" fillId="0" borderId="0" xfId="0" applyNumberFormat="1" applyFont="1"/>
    <xf numFmtId="4" fontId="16" fillId="11" borderId="3" xfId="0" applyNumberFormat="1" applyFont="1" applyFill="1" applyBorder="1"/>
    <xf numFmtId="3" fontId="16" fillId="11" borderId="3" xfId="0" applyNumberFormat="1" applyFont="1" applyFill="1" applyBorder="1"/>
    <xf numFmtId="4" fontId="9" fillId="0" borderId="3" xfId="1" applyNumberFormat="1" applyFont="1" applyBorder="1"/>
    <xf numFmtId="0" fontId="13" fillId="11" borderId="0" xfId="0" applyFont="1" applyFill="1"/>
    <xf numFmtId="0" fontId="16" fillId="11" borderId="3" xfId="0" applyFont="1" applyFill="1" applyBorder="1"/>
    <xf numFmtId="4" fontId="16" fillId="0" borderId="3" xfId="0" applyNumberFormat="1" applyFont="1" applyBorder="1"/>
    <xf numFmtId="3" fontId="16" fillId="0" borderId="3" xfId="0" applyNumberFormat="1" applyFont="1" applyBorder="1"/>
    <xf numFmtId="0" fontId="16" fillId="0" borderId="5" xfId="0" applyFont="1" applyBorder="1" applyAlignment="1">
      <alignment horizontal="left"/>
    </xf>
    <xf numFmtId="4" fontId="16" fillId="0" borderId="5" xfId="0" applyNumberFormat="1" applyFont="1" applyBorder="1"/>
    <xf numFmtId="3" fontId="16" fillId="0" borderId="5" xfId="0" applyNumberFormat="1" applyFont="1" applyBorder="1"/>
    <xf numFmtId="3" fontId="16" fillId="0" borderId="0" xfId="0" applyNumberFormat="1" applyFont="1"/>
    <xf numFmtId="4" fontId="16" fillId="0" borderId="0" xfId="0" applyNumberFormat="1" applyFont="1"/>
    <xf numFmtId="3" fontId="9" fillId="0" borderId="0" xfId="0" applyNumberFormat="1" applyFont="1"/>
    <xf numFmtId="4" fontId="9" fillId="0" borderId="0" xfId="0" applyNumberFormat="1" applyFont="1"/>
    <xf numFmtId="0" fontId="9" fillId="0" borderId="5" xfId="0" applyFont="1" applyBorder="1"/>
    <xf numFmtId="3" fontId="9" fillId="0" borderId="5" xfId="0" applyNumberFormat="1" applyFont="1" applyBorder="1"/>
    <xf numFmtId="4" fontId="9" fillId="0" borderId="5" xfId="0" applyNumberFormat="1" applyFont="1" applyBorder="1"/>
    <xf numFmtId="4" fontId="16" fillId="5" borderId="3" xfId="1" applyNumberFormat="1" applyFont="1" applyFill="1" applyBorder="1"/>
    <xf numFmtId="0" fontId="16" fillId="0" borderId="0" xfId="0" applyFont="1" applyAlignment="1">
      <alignment horizontal="left"/>
    </xf>
    <xf numFmtId="0" fontId="19" fillId="0" borderId="0" xfId="0" applyFont="1"/>
    <xf numFmtId="49" fontId="9" fillId="0" borderId="3" xfId="0" applyNumberFormat="1" applyFont="1" applyBorder="1" applyAlignment="1">
      <alignment horizontal="left"/>
    </xf>
    <xf numFmtId="0" fontId="9" fillId="0" borderId="6" xfId="0" applyFont="1" applyBorder="1"/>
    <xf numFmtId="49" fontId="9" fillId="0" borderId="3" xfId="0" applyNumberFormat="1" applyFont="1" applyBorder="1" applyAlignment="1">
      <alignment horizontal="left" vertical="center"/>
    </xf>
    <xf numFmtId="4" fontId="9" fillId="0" borderId="3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20" fillId="0" borderId="0" xfId="0" applyNumberFormat="1" applyFont="1"/>
    <xf numFmtId="4" fontId="20" fillId="0" borderId="0" xfId="0" applyNumberFormat="1" applyFont="1"/>
    <xf numFmtId="4" fontId="9" fillId="13" borderId="3" xfId="0" applyNumberFormat="1" applyFont="1" applyFill="1" applyBorder="1" applyAlignment="1">
      <alignment vertical="center"/>
    </xf>
    <xf numFmtId="4" fontId="9" fillId="3" borderId="1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4" fontId="9" fillId="0" borderId="6" xfId="0" applyNumberFormat="1" applyFont="1" applyBorder="1"/>
    <xf numFmtId="49" fontId="16" fillId="11" borderId="3" xfId="0" applyNumberFormat="1" applyFont="1" applyFill="1" applyBorder="1"/>
    <xf numFmtId="49" fontId="9" fillId="0" borderId="0" xfId="0" applyNumberFormat="1" applyFont="1"/>
    <xf numFmtId="0" fontId="21" fillId="0" borderId="3" xfId="0" applyFont="1" applyBorder="1" applyAlignment="1">
      <alignment vertical="center" wrapText="1"/>
    </xf>
    <xf numFmtId="49" fontId="21" fillId="0" borderId="3" xfId="0" applyNumberFormat="1" applyFont="1" applyBorder="1" applyAlignment="1">
      <alignment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4" fontId="9" fillId="5" borderId="3" xfId="0" applyNumberFormat="1" applyFont="1" applyFill="1" applyBorder="1"/>
    <xf numFmtId="4" fontId="21" fillId="13" borderId="3" xfId="0" applyNumberFormat="1" applyFont="1" applyFill="1" applyBorder="1" applyAlignment="1">
      <alignment horizontal="right" vertical="center" wrapText="1"/>
    </xf>
    <xf numFmtId="49" fontId="9" fillId="0" borderId="8" xfId="0" applyNumberFormat="1" applyFont="1" applyBorder="1"/>
    <xf numFmtId="3" fontId="4" fillId="0" borderId="3" xfId="0" applyNumberFormat="1" applyFont="1" applyBorder="1" applyAlignment="1">
      <alignment vertical="center"/>
    </xf>
    <xf numFmtId="0" fontId="16" fillId="0" borderId="8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3" fontId="16" fillId="5" borderId="3" xfId="0" applyNumberFormat="1" applyFont="1" applyFill="1" applyBorder="1" applyAlignment="1">
      <alignment vertical="center"/>
    </xf>
    <xf numFmtId="4" fontId="16" fillId="5" borderId="3" xfId="0" applyNumberFormat="1" applyFont="1" applyFill="1" applyBorder="1" applyAlignment="1">
      <alignment vertical="center"/>
    </xf>
    <xf numFmtId="2" fontId="9" fillId="0" borderId="3" xfId="0" applyNumberFormat="1" applyFont="1" applyBorder="1" applyAlignment="1">
      <alignment vertical="center"/>
    </xf>
    <xf numFmtId="1" fontId="9" fillId="0" borderId="3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/>
    </xf>
    <xf numFmtId="4" fontId="9" fillId="3" borderId="15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3" fontId="9" fillId="0" borderId="3" xfId="0" applyNumberFormat="1" applyFont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3" fontId="19" fillId="0" borderId="0" xfId="0" applyNumberFormat="1" applyFont="1"/>
    <xf numFmtId="0" fontId="19" fillId="0" borderId="5" xfId="0" applyFont="1" applyBorder="1"/>
    <xf numFmtId="4" fontId="19" fillId="0" borderId="5" xfId="0" applyNumberFormat="1" applyFont="1" applyBorder="1"/>
    <xf numFmtId="3" fontId="22" fillId="0" borderId="0" xfId="0" applyNumberFormat="1" applyFont="1"/>
    <xf numFmtId="4" fontId="19" fillId="0" borderId="0" xfId="0" applyNumberFormat="1" applyFont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" fontId="21" fillId="13" borderId="3" xfId="0" applyNumberFormat="1" applyFont="1" applyFill="1" applyBorder="1" applyAlignment="1">
      <alignment vertical="center" wrapText="1"/>
    </xf>
    <xf numFmtId="49" fontId="21" fillId="14" borderId="3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/>
    <xf numFmtId="49" fontId="2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 applyProtection="1">
      <alignment vertical="center"/>
      <protection locked="0"/>
    </xf>
    <xf numFmtId="4" fontId="9" fillId="0" borderId="3" xfId="1" applyNumberFormat="1" applyFont="1" applyBorder="1" applyAlignment="1">
      <alignment vertical="center"/>
    </xf>
    <xf numFmtId="3" fontId="5" fillId="5" borderId="3" xfId="0" applyNumberFormat="1" applyFont="1" applyFill="1" applyBorder="1"/>
    <xf numFmtId="3" fontId="9" fillId="7" borderId="3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4" fillId="0" borderId="3" xfId="0" applyFont="1" applyBorder="1"/>
    <xf numFmtId="3" fontId="9" fillId="0" borderId="3" xfId="0" applyNumberFormat="1" applyFont="1" applyBorder="1" applyAlignment="1" applyProtection="1">
      <alignment vertical="center"/>
      <protection locked="0"/>
    </xf>
    <xf numFmtId="4" fontId="4" fillId="0" borderId="3" xfId="0" applyNumberFormat="1" applyFont="1" applyBorder="1" applyAlignment="1">
      <alignment vertical="center"/>
    </xf>
    <xf numFmtId="4" fontId="4" fillId="0" borderId="3" xfId="0" applyNumberFormat="1" applyFont="1" applyBorder="1"/>
    <xf numFmtId="0" fontId="9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6" fillId="0" borderId="3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0" fillId="0" borderId="3" xfId="0" applyBorder="1"/>
    <xf numFmtId="4" fontId="16" fillId="5" borderId="0" xfId="0" applyNumberFormat="1" applyFont="1" applyFill="1"/>
    <xf numFmtId="3" fontId="16" fillId="5" borderId="0" xfId="0" applyNumberFormat="1" applyFont="1" applyFill="1"/>
    <xf numFmtId="49" fontId="21" fillId="14" borderId="3" xfId="0" applyNumberFormat="1" applyFont="1" applyFill="1" applyBorder="1" applyAlignment="1">
      <alignment vertical="center"/>
    </xf>
    <xf numFmtId="3" fontId="4" fillId="0" borderId="0" xfId="0" applyNumberFormat="1" applyFont="1"/>
    <xf numFmtId="3" fontId="12" fillId="0" borderId="3" xfId="0" applyNumberFormat="1" applyFont="1" applyBorder="1"/>
    <xf numFmtId="4" fontId="12" fillId="0" borderId="3" xfId="0" applyNumberFormat="1" applyFont="1" applyBorder="1"/>
    <xf numFmtId="3" fontId="12" fillId="0" borderId="3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3" fontId="10" fillId="6" borderId="3" xfId="0" applyNumberFormat="1" applyFont="1" applyFill="1" applyBorder="1"/>
    <xf numFmtId="4" fontId="10" fillId="6" borderId="3" xfId="0" applyNumberFormat="1" applyFont="1" applyFill="1" applyBorder="1"/>
    <xf numFmtId="4" fontId="10" fillId="0" borderId="0" xfId="0" applyNumberFormat="1" applyFont="1"/>
    <xf numFmtId="3" fontId="10" fillId="0" borderId="0" xfId="0" applyNumberFormat="1" applyFont="1"/>
    <xf numFmtId="0" fontId="10" fillId="0" borderId="9" xfId="0" applyFont="1" applyBorder="1" applyAlignment="1">
      <alignment horizontal="left" vertical="center"/>
    </xf>
    <xf numFmtId="3" fontId="10" fillId="10" borderId="3" xfId="0" applyNumberFormat="1" applyFont="1" applyFill="1" applyBorder="1"/>
    <xf numFmtId="4" fontId="10" fillId="10" borderId="3" xfId="0" applyNumberFormat="1" applyFont="1" applyFill="1" applyBorder="1"/>
    <xf numFmtId="3" fontId="10" fillId="6" borderId="4" xfId="0" applyNumberFormat="1" applyFont="1" applyFill="1" applyBorder="1"/>
    <xf numFmtId="4" fontId="10" fillId="6" borderId="4" xfId="0" applyNumberFormat="1" applyFont="1" applyFill="1" applyBorder="1"/>
    <xf numFmtId="4" fontId="13" fillId="0" borderId="3" xfId="0" applyNumberFormat="1" applyFont="1" applyBorder="1"/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49" fontId="24" fillId="0" borderId="3" xfId="0" applyNumberFormat="1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3" xfId="0" applyFont="1" applyBorder="1" applyAlignment="1">
      <alignment vertical="center"/>
    </xf>
    <xf numFmtId="0" fontId="16" fillId="5" borderId="3" xfId="0" applyFont="1" applyFill="1" applyBorder="1"/>
    <xf numFmtId="4" fontId="16" fillId="5" borderId="11" xfId="0" applyNumberFormat="1" applyFont="1" applyFill="1" applyBorder="1"/>
    <xf numFmtId="3" fontId="16" fillId="5" borderId="11" xfId="0" applyNumberFormat="1" applyFont="1" applyFill="1" applyBorder="1"/>
    <xf numFmtId="4" fontId="10" fillId="20" borderId="3" xfId="0" applyNumberFormat="1" applyFont="1" applyFill="1" applyBorder="1"/>
    <xf numFmtId="3" fontId="10" fillId="20" borderId="3" xfId="0" applyNumberFormat="1" applyFont="1" applyFill="1" applyBorder="1"/>
    <xf numFmtId="49" fontId="24" fillId="0" borderId="3" xfId="0" applyNumberFormat="1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49" fontId="21" fillId="0" borderId="3" xfId="0" applyNumberFormat="1" applyFont="1" applyBorder="1" applyAlignment="1">
      <alignment vertical="center"/>
    </xf>
    <xf numFmtId="3" fontId="9" fillId="21" borderId="3" xfId="0" applyNumberFormat="1" applyFont="1" applyFill="1" applyBorder="1" applyAlignment="1">
      <alignment vertical="center"/>
    </xf>
    <xf numFmtId="4" fontId="9" fillId="21" borderId="3" xfId="0" applyNumberFormat="1" applyFont="1" applyFill="1" applyBorder="1" applyAlignment="1">
      <alignment vertical="center"/>
    </xf>
    <xf numFmtId="4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4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4" fontId="16" fillId="13" borderId="3" xfId="0" applyNumberFormat="1" applyFont="1" applyFill="1" applyBorder="1"/>
    <xf numFmtId="3" fontId="4" fillId="5" borderId="3" xfId="0" applyNumberFormat="1" applyFont="1" applyFill="1" applyBorder="1"/>
    <xf numFmtId="4" fontId="4" fillId="5" borderId="3" xfId="0" applyNumberFormat="1" applyFont="1" applyFill="1" applyBorder="1"/>
    <xf numFmtId="0" fontId="9" fillId="5" borderId="3" xfId="0" applyFont="1" applyFill="1" applyBorder="1"/>
    <xf numFmtId="49" fontId="10" fillId="0" borderId="4" xfId="0" applyNumberFormat="1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4" fontId="17" fillId="13" borderId="3" xfId="0" applyNumberFormat="1" applyFont="1" applyFill="1" applyBorder="1"/>
    <xf numFmtId="49" fontId="28" fillId="0" borderId="4" xfId="0" applyNumberFormat="1" applyFont="1" applyBorder="1" applyAlignment="1">
      <alignment horizontal="left" vertical="center"/>
    </xf>
    <xf numFmtId="49" fontId="17" fillId="0" borderId="4" xfId="0" applyNumberFormat="1" applyFont="1" applyBorder="1" applyAlignment="1">
      <alignment horizontal="left" vertical="center"/>
    </xf>
    <xf numFmtId="4" fontId="17" fillId="13" borderId="3" xfId="0" applyNumberFormat="1" applyFont="1" applyFill="1" applyBorder="1" applyAlignment="1">
      <alignment vertical="center"/>
    </xf>
    <xf numFmtId="49" fontId="10" fillId="0" borderId="10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28" fillId="0" borderId="3" xfId="0" applyNumberFormat="1" applyFont="1" applyBorder="1" applyAlignment="1">
      <alignment horizontal="left" vertical="center"/>
    </xf>
    <xf numFmtId="49" fontId="17" fillId="0" borderId="3" xfId="0" applyNumberFormat="1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49" fontId="12" fillId="0" borderId="1" xfId="0" applyNumberFormat="1" applyFont="1" applyBorder="1"/>
    <xf numFmtId="4" fontId="12" fillId="0" borderId="1" xfId="0" applyNumberFormat="1" applyFont="1" applyBorder="1"/>
    <xf numFmtId="10" fontId="12" fillId="0" borderId="1" xfId="0" applyNumberFormat="1" applyFont="1" applyBorder="1"/>
    <xf numFmtId="10" fontId="13" fillId="0" borderId="3" xfId="0" applyNumberFormat="1" applyFont="1" applyBorder="1"/>
    <xf numFmtId="4" fontId="12" fillId="0" borderId="4" xfId="0" applyNumberFormat="1" applyFont="1" applyBorder="1" applyAlignment="1">
      <alignment horizontal="right" vertical="center"/>
    </xf>
    <xf numFmtId="10" fontId="12" fillId="0" borderId="4" xfId="0" applyNumberFormat="1" applyFont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/>
    </xf>
    <xf numFmtId="10" fontId="13" fillId="0" borderId="4" xfId="0" applyNumberFormat="1" applyFont="1" applyBorder="1" applyAlignment="1">
      <alignment horizontal="right" vertical="center"/>
    </xf>
    <xf numFmtId="0" fontId="16" fillId="5" borderId="8" xfId="0" applyFont="1" applyFill="1" applyBorder="1"/>
    <xf numFmtId="0" fontId="16" fillId="5" borderId="1" xfId="0" applyFont="1" applyFill="1" applyBorder="1"/>
    <xf numFmtId="49" fontId="21" fillId="0" borderId="3" xfId="0" applyNumberFormat="1" applyFont="1" applyBorder="1" applyAlignment="1">
      <alignment horizontal="left" vertical="center" wrapText="1"/>
    </xf>
    <xf numFmtId="0" fontId="16" fillId="5" borderId="9" xfId="0" applyFont="1" applyFill="1" applyBorder="1"/>
    <xf numFmtId="49" fontId="0" fillId="0" borderId="3" xfId="0" applyNumberFormat="1" applyBorder="1"/>
    <xf numFmtId="4" fontId="12" fillId="0" borderId="10" xfId="0" applyNumberFormat="1" applyFont="1" applyBorder="1"/>
    <xf numFmtId="10" fontId="12" fillId="0" borderId="10" xfId="0" applyNumberFormat="1" applyFont="1" applyBorder="1"/>
    <xf numFmtId="4" fontId="12" fillId="0" borderId="4" xfId="0" applyNumberFormat="1" applyFont="1" applyBorder="1" applyAlignment="1">
      <alignment vertical="center"/>
    </xf>
    <xf numFmtId="10" fontId="12" fillId="0" borderId="4" xfId="0" applyNumberFormat="1" applyFont="1" applyBorder="1" applyAlignment="1">
      <alignment vertical="center"/>
    </xf>
    <xf numFmtId="10" fontId="12" fillId="0" borderId="3" xfId="0" applyNumberFormat="1" applyFont="1" applyBorder="1"/>
    <xf numFmtId="49" fontId="12" fillId="0" borderId="3" xfId="0" applyNumberFormat="1" applyFont="1" applyBorder="1"/>
    <xf numFmtId="0" fontId="12" fillId="0" borderId="3" xfId="0" applyFont="1" applyBorder="1"/>
    <xf numFmtId="49" fontId="17" fillId="0" borderId="4" xfId="0" applyNumberFormat="1" applyFont="1" applyBorder="1" applyAlignment="1">
      <alignment vertical="center"/>
    </xf>
    <xf numFmtId="49" fontId="10" fillId="0" borderId="3" xfId="0" applyNumberFormat="1" applyFont="1" applyBorder="1" applyAlignment="1">
      <alignment vertical="center" wrapText="1"/>
    </xf>
    <xf numFmtId="49" fontId="17" fillId="0" borderId="3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49" fontId="12" fillId="0" borderId="1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49" fontId="28" fillId="0" borderId="4" xfId="0" applyNumberFormat="1" applyFont="1" applyBorder="1" applyAlignment="1">
      <alignment vertical="center"/>
    </xf>
    <xf numFmtId="49" fontId="17" fillId="0" borderId="4" xfId="0" applyNumberFormat="1" applyFont="1" applyBorder="1" applyAlignment="1">
      <alignment vertical="center" wrapText="1"/>
    </xf>
    <xf numFmtId="49" fontId="28" fillId="0" borderId="4" xfId="0" applyNumberFormat="1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/>
    </xf>
    <xf numFmtId="49" fontId="10" fillId="0" borderId="4" xfId="0" applyNumberFormat="1" applyFont="1" applyBorder="1" applyAlignment="1">
      <alignment vertical="center" wrapText="1"/>
    </xf>
    <xf numFmtId="3" fontId="16" fillId="0" borderId="3" xfId="0" applyNumberFormat="1" applyFont="1" applyBorder="1" applyAlignment="1">
      <alignment vertical="center"/>
    </xf>
    <xf numFmtId="4" fontId="16" fillId="13" borderId="3" xfId="0" applyNumberFormat="1" applyFont="1" applyFill="1" applyBorder="1" applyAlignment="1">
      <alignment vertical="center"/>
    </xf>
    <xf numFmtId="49" fontId="16" fillId="0" borderId="4" xfId="0" applyNumberFormat="1" applyFont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/>
    </xf>
    <xf numFmtId="4" fontId="5" fillId="13" borderId="3" xfId="0" applyNumberFormat="1" applyFont="1" applyFill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49" fontId="5" fillId="19" borderId="4" xfId="0" applyNumberFormat="1" applyFont="1" applyFill="1" applyBorder="1" applyAlignment="1">
      <alignment vertical="center"/>
    </xf>
    <xf numFmtId="49" fontId="5" fillId="0" borderId="4" xfId="0" applyNumberFormat="1" applyFont="1" applyBorder="1" applyAlignment="1">
      <alignment vertical="center" wrapText="1"/>
    </xf>
    <xf numFmtId="49" fontId="16" fillId="0" borderId="4" xfId="0" applyNumberFormat="1" applyFont="1" applyBorder="1" applyAlignment="1">
      <alignment vertical="center" wrapText="1"/>
    </xf>
    <xf numFmtId="4" fontId="5" fillId="13" borderId="3" xfId="0" applyNumberFormat="1" applyFont="1" applyFill="1" applyBorder="1"/>
    <xf numFmtId="3" fontId="5" fillId="0" borderId="3" xfId="0" applyNumberFormat="1" applyFont="1" applyBorder="1" applyAlignment="1">
      <alignment vertical="center"/>
    </xf>
    <xf numFmtId="4" fontId="16" fillId="13" borderId="4" xfId="0" applyNumberFormat="1" applyFont="1" applyFill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49" fontId="16" fillId="0" borderId="3" xfId="0" applyNumberFormat="1" applyFont="1" applyBorder="1" applyAlignment="1">
      <alignment vertical="center" wrapText="1"/>
    </xf>
    <xf numFmtId="49" fontId="16" fillId="0" borderId="3" xfId="0" applyNumberFormat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12" borderId="4" xfId="0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4" fontId="16" fillId="13" borderId="3" xfId="0" applyNumberFormat="1" applyFont="1" applyFill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49" fontId="16" fillId="0" borderId="4" xfId="0" applyNumberFormat="1" applyFont="1" applyBorder="1" applyAlignment="1">
      <alignment horizontal="left" vertical="center" wrapText="1"/>
    </xf>
    <xf numFmtId="49" fontId="16" fillId="12" borderId="4" xfId="0" applyNumberFormat="1" applyFont="1" applyFill="1" applyBorder="1" applyAlignment="1">
      <alignment horizontal="left" vertical="center" wrapText="1"/>
    </xf>
    <xf numFmtId="4" fontId="16" fillId="0" borderId="3" xfId="0" applyNumberFormat="1" applyFont="1" applyBorder="1" applyAlignment="1">
      <alignment vertical="center"/>
    </xf>
    <xf numFmtId="4" fontId="10" fillId="5" borderId="3" xfId="0" applyNumberFormat="1" applyFont="1" applyFill="1" applyBorder="1"/>
    <xf numFmtId="3" fontId="10" fillId="5" borderId="3" xfId="0" applyNumberFormat="1" applyFont="1" applyFill="1" applyBorder="1"/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" fontId="16" fillId="0" borderId="3" xfId="4" applyNumberFormat="1" applyFont="1" applyBorder="1"/>
    <xf numFmtId="3" fontId="17" fillId="8" borderId="3" xfId="0" applyNumberFormat="1" applyFont="1" applyFill="1" applyBorder="1"/>
    <xf numFmtId="4" fontId="17" fillId="8" borderId="3" xfId="0" applyNumberFormat="1" applyFont="1" applyFill="1" applyBorder="1"/>
    <xf numFmtId="3" fontId="9" fillId="18" borderId="3" xfId="0" applyNumberFormat="1" applyFont="1" applyFill="1" applyBorder="1" applyProtection="1">
      <protection locked="0"/>
    </xf>
    <xf numFmtId="3" fontId="4" fillId="18" borderId="3" xfId="0" applyNumberFormat="1" applyFont="1" applyFill="1" applyBorder="1" applyProtection="1">
      <protection locked="0"/>
    </xf>
    <xf numFmtId="3" fontId="4" fillId="18" borderId="3" xfId="0" applyNumberFormat="1" applyFont="1" applyFill="1" applyBorder="1" applyAlignment="1" applyProtection="1">
      <alignment horizontal="right" vertical="center" wrapText="1"/>
      <protection locked="0"/>
    </xf>
    <xf numFmtId="3" fontId="4" fillId="18" borderId="3" xfId="0" applyNumberFormat="1" applyFont="1" applyFill="1" applyBorder="1" applyAlignment="1" applyProtection="1">
      <alignment vertical="center"/>
      <protection locked="0"/>
    </xf>
    <xf numFmtId="3" fontId="9" fillId="18" borderId="3" xfId="0" applyNumberFormat="1" applyFont="1" applyFill="1" applyBorder="1" applyAlignment="1" applyProtection="1">
      <alignment vertical="center"/>
      <protection locked="0"/>
    </xf>
    <xf numFmtId="3" fontId="21" fillId="18" borderId="3" xfId="0" applyNumberFormat="1" applyFont="1" applyFill="1" applyBorder="1" applyAlignment="1" applyProtection="1">
      <alignment horizontal="right" vertical="center" wrapText="1"/>
      <protection locked="0"/>
    </xf>
    <xf numFmtId="3" fontId="11" fillId="18" borderId="3" xfId="0" applyNumberFormat="1" applyFont="1" applyFill="1" applyBorder="1" applyAlignment="1" applyProtection="1">
      <alignment horizontal="right" vertical="center" wrapText="1"/>
      <protection locked="0"/>
    </xf>
    <xf numFmtId="3" fontId="9" fillId="18" borderId="3" xfId="0" applyNumberFormat="1" applyFont="1" applyFill="1" applyBorder="1" applyAlignment="1" applyProtection="1">
      <alignment horizontal="right" vertical="center"/>
      <protection locked="0"/>
    </xf>
    <xf numFmtId="3" fontId="9" fillId="18" borderId="3" xfId="0" applyNumberFormat="1" applyFont="1" applyFill="1" applyBorder="1" applyAlignment="1" applyProtection="1">
      <alignment horizontal="right"/>
      <protection locked="0"/>
    </xf>
    <xf numFmtId="4" fontId="19" fillId="19" borderId="3" xfId="0" applyNumberFormat="1" applyFont="1" applyFill="1" applyBorder="1"/>
    <xf numFmtId="3" fontId="19" fillId="19" borderId="3" xfId="0" applyNumberFormat="1" applyFont="1" applyFill="1" applyBorder="1"/>
    <xf numFmtId="4" fontId="17" fillId="19" borderId="3" xfId="0" applyNumberFormat="1" applyFont="1" applyFill="1" applyBorder="1"/>
    <xf numFmtId="3" fontId="17" fillId="19" borderId="3" xfId="0" applyNumberFormat="1" applyFont="1" applyFill="1" applyBorder="1"/>
    <xf numFmtId="4" fontId="17" fillId="6" borderId="3" xfId="0" applyNumberFormat="1" applyFont="1" applyFill="1" applyBorder="1"/>
    <xf numFmtId="3" fontId="17" fillId="6" borderId="3" xfId="0" applyNumberFormat="1" applyFont="1" applyFill="1" applyBorder="1"/>
    <xf numFmtId="3" fontId="19" fillId="0" borderId="5" xfId="0" applyNumberFormat="1" applyFont="1" applyBorder="1"/>
    <xf numFmtId="0" fontId="17" fillId="0" borderId="0" xfId="0" applyFont="1"/>
    <xf numFmtId="3" fontId="17" fillId="0" borderId="0" xfId="0" applyNumberFormat="1" applyFont="1"/>
    <xf numFmtId="4" fontId="17" fillId="0" borderId="0" xfId="0" applyNumberFormat="1" applyFont="1"/>
    <xf numFmtId="4" fontId="17" fillId="20" borderId="3" xfId="0" applyNumberFormat="1" applyFont="1" applyFill="1" applyBorder="1"/>
    <xf numFmtId="3" fontId="17" fillId="20" borderId="3" xfId="0" applyNumberFormat="1" applyFont="1" applyFill="1" applyBorder="1"/>
    <xf numFmtId="4" fontId="17" fillId="6" borderId="3" xfId="0" applyNumberFormat="1" applyFont="1" applyFill="1" applyBorder="1" applyAlignment="1">
      <alignment vertical="center"/>
    </xf>
    <xf numFmtId="3" fontId="17" fillId="6" borderId="3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22" fillId="0" borderId="0" xfId="0" applyNumberFormat="1" applyFont="1"/>
    <xf numFmtId="4" fontId="17" fillId="16" borderId="17" xfId="0" applyNumberFormat="1" applyFont="1" applyFill="1" applyBorder="1" applyAlignment="1">
      <alignment vertical="center"/>
    </xf>
    <xf numFmtId="3" fontId="17" fillId="16" borderId="17" xfId="0" applyNumberFormat="1" applyFont="1" applyFill="1" applyBorder="1" applyAlignment="1">
      <alignment vertical="center"/>
    </xf>
    <xf numFmtId="49" fontId="4" fillId="0" borderId="0" xfId="0" applyNumberFormat="1" applyFont="1"/>
    <xf numFmtId="49" fontId="4" fillId="0" borderId="4" xfId="0" applyNumberFormat="1" applyFont="1" applyBorder="1"/>
    <xf numFmtId="49" fontId="16" fillId="0" borderId="0" xfId="0" applyNumberFormat="1" applyFont="1" applyAlignment="1">
      <alignment horizontal="left"/>
    </xf>
    <xf numFmtId="49" fontId="24" fillId="0" borderId="8" xfId="0" applyNumberFormat="1" applyFont="1" applyBorder="1" applyAlignment="1">
      <alignment vertical="center"/>
    </xf>
    <xf numFmtId="49" fontId="24" fillId="0" borderId="0" xfId="0" applyNumberFormat="1" applyFont="1" applyAlignment="1">
      <alignment vertical="center"/>
    </xf>
    <xf numFmtId="3" fontId="9" fillId="18" borderId="3" xfId="0" applyNumberFormat="1" applyFont="1" applyFill="1" applyBorder="1" applyAlignment="1">
      <alignment vertical="center"/>
    </xf>
    <xf numFmtId="3" fontId="4" fillId="18" borderId="3" xfId="0" applyNumberFormat="1" applyFont="1" applyFill="1" applyBorder="1"/>
    <xf numFmtId="4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49" fontId="35" fillId="0" borderId="3" xfId="0" applyNumberFormat="1" applyFont="1" applyBorder="1" applyAlignment="1">
      <alignment vertical="center" wrapText="1"/>
    </xf>
    <xf numFmtId="0" fontId="35" fillId="0" borderId="3" xfId="0" applyFont="1" applyBorder="1" applyAlignment="1">
      <alignment vertical="center"/>
    </xf>
    <xf numFmtId="49" fontId="35" fillId="0" borderId="3" xfId="0" applyNumberFormat="1" applyFont="1" applyBorder="1"/>
    <xf numFmtId="0" fontId="35" fillId="0" borderId="3" xfId="0" applyFont="1" applyBorder="1"/>
    <xf numFmtId="3" fontId="38" fillId="24" borderId="3" xfId="0" applyNumberFormat="1" applyFont="1" applyFill="1" applyBorder="1" applyAlignment="1">
      <alignment horizontal="center" vertical="center" wrapText="1"/>
    </xf>
    <xf numFmtId="3" fontId="37" fillId="25" borderId="3" xfId="0" applyNumberFormat="1" applyFont="1" applyFill="1" applyBorder="1"/>
    <xf numFmtId="4" fontId="37" fillId="25" borderId="3" xfId="0" applyNumberFormat="1" applyFont="1" applyFill="1" applyBorder="1"/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/>
    <xf numFmtId="4" fontId="39" fillId="0" borderId="3" xfId="0" applyNumberFormat="1" applyFont="1" applyBorder="1" applyAlignment="1">
      <alignment vertical="center"/>
    </xf>
    <xf numFmtId="4" fontId="40" fillId="0" borderId="0" xfId="0" applyNumberFormat="1" applyFont="1"/>
    <xf numFmtId="3" fontId="41" fillId="31" borderId="3" xfId="0" applyNumberFormat="1" applyFont="1" applyFill="1" applyBorder="1"/>
    <xf numFmtId="4" fontId="41" fillId="31" borderId="3" xfId="0" applyNumberFormat="1" applyFont="1" applyFill="1" applyBorder="1"/>
    <xf numFmtId="3" fontId="10" fillId="31" borderId="0" xfId="0" applyNumberFormat="1" applyFont="1" applyFill="1"/>
    <xf numFmtId="4" fontId="10" fillId="31" borderId="0" xfId="0" applyNumberFormat="1" applyFont="1" applyFill="1"/>
    <xf numFmtId="3" fontId="12" fillId="3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3" fontId="12" fillId="3" borderId="11" xfId="0" applyNumberFormat="1" applyFont="1" applyFill="1" applyBorder="1" applyAlignment="1">
      <alignment horizontal="center" vertical="center"/>
    </xf>
    <xf numFmtId="4" fontId="12" fillId="3" borderId="1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3" fontId="3" fillId="0" borderId="3" xfId="0" applyNumberFormat="1" applyFont="1" applyBorder="1"/>
    <xf numFmtId="2" fontId="10" fillId="5" borderId="3" xfId="0" applyNumberFormat="1" applyFont="1" applyFill="1" applyBorder="1"/>
    <xf numFmtId="49" fontId="35" fillId="0" borderId="6" xfId="0" applyNumberFormat="1" applyFont="1" applyBorder="1"/>
    <xf numFmtId="0" fontId="35" fillId="0" borderId="6" xfId="0" applyFont="1" applyBorder="1"/>
    <xf numFmtId="4" fontId="34" fillId="25" borderId="3" xfId="0" applyNumberFormat="1" applyFont="1" applyFill="1" applyBorder="1"/>
    <xf numFmtId="3" fontId="35" fillId="24" borderId="11" xfId="0" applyNumberFormat="1" applyFont="1" applyFill="1" applyBorder="1" applyAlignment="1">
      <alignment horizontal="center" vertical="center"/>
    </xf>
    <xf numFmtId="4" fontId="35" fillId="24" borderId="11" xfId="0" applyNumberFormat="1" applyFont="1" applyFill="1" applyBorder="1" applyAlignment="1">
      <alignment horizontal="center" vertical="center" wrapText="1"/>
    </xf>
    <xf numFmtId="0" fontId="35" fillId="24" borderId="0" xfId="0" applyFont="1" applyFill="1" applyAlignment="1">
      <alignment horizontal="center" vertical="center"/>
    </xf>
    <xf numFmtId="3" fontId="34" fillId="25" borderId="3" xfId="0" applyNumberFormat="1" applyFont="1" applyFill="1" applyBorder="1"/>
    <xf numFmtId="4" fontId="35" fillId="5" borderId="3" xfId="0" applyNumberFormat="1" applyFont="1" applyFill="1" applyBorder="1" applyAlignment="1">
      <alignment horizontal="right"/>
    </xf>
    <xf numFmtId="3" fontId="35" fillId="5" borderId="3" xfId="0" applyNumberFormat="1" applyFont="1" applyFill="1" applyBorder="1" applyAlignment="1">
      <alignment horizontal="right"/>
    </xf>
    <xf numFmtId="4" fontId="34" fillId="5" borderId="3" xfId="0" applyNumberFormat="1" applyFont="1" applyFill="1" applyBorder="1" applyAlignment="1">
      <alignment horizontal="right"/>
    </xf>
    <xf numFmtId="3" fontId="34" fillId="5" borderId="3" xfId="0" applyNumberFormat="1" applyFont="1" applyFill="1" applyBorder="1" applyAlignment="1">
      <alignment horizontal="right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3" fontId="20" fillId="0" borderId="3" xfId="0" applyNumberFormat="1" applyFont="1" applyBorder="1"/>
    <xf numFmtId="3" fontId="20" fillId="0" borderId="3" xfId="0" applyNumberFormat="1" applyFont="1" applyBorder="1" applyAlignment="1">
      <alignment vertical="center"/>
    </xf>
    <xf numFmtId="3" fontId="13" fillId="0" borderId="3" xfId="0" applyNumberFormat="1" applyFont="1" applyBorder="1"/>
    <xf numFmtId="3" fontId="13" fillId="0" borderId="3" xfId="0" applyNumberFormat="1" applyFont="1" applyBorder="1" applyAlignment="1">
      <alignment vertical="center"/>
    </xf>
    <xf numFmtId="49" fontId="16" fillId="17" borderId="4" xfId="0" applyNumberFormat="1" applyFont="1" applyFill="1" applyBorder="1" applyAlignment="1">
      <alignment vertical="center"/>
    </xf>
    <xf numFmtId="49" fontId="26" fillId="17" borderId="4" xfId="0" applyNumberFormat="1" applyFont="1" applyFill="1" applyBorder="1" applyAlignment="1">
      <alignment vertical="center"/>
    </xf>
    <xf numFmtId="49" fontId="26" fillId="17" borderId="4" xfId="0" applyNumberFormat="1" applyFont="1" applyFill="1" applyBorder="1" applyAlignment="1">
      <alignment vertical="center" wrapText="1"/>
    </xf>
    <xf numFmtId="49" fontId="26" fillId="17" borderId="4" xfId="0" quotePrefix="1" applyNumberFormat="1" applyFont="1" applyFill="1" applyBorder="1" applyAlignment="1">
      <alignment vertical="center"/>
    </xf>
    <xf numFmtId="49" fontId="16" fillId="15" borderId="4" xfId="0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16" fillId="0" borderId="3" xfId="0" applyNumberFormat="1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/>
    </xf>
    <xf numFmtId="4" fontId="5" fillId="13" borderId="3" xfId="0" applyNumberFormat="1" applyFont="1" applyFill="1" applyBorder="1" applyAlignment="1">
      <alignment horizontal="right" vertical="center"/>
    </xf>
    <xf numFmtId="3" fontId="5" fillId="5" borderId="3" xfId="0" applyNumberFormat="1" applyFont="1" applyFill="1" applyBorder="1" applyAlignment="1">
      <alignment horizontal="right" vertical="center"/>
    </xf>
    <xf numFmtId="3" fontId="5" fillId="5" borderId="3" xfId="0" applyNumberFormat="1" applyFont="1" applyFill="1" applyBorder="1" applyAlignment="1" applyProtection="1">
      <alignment vertical="center"/>
      <protection locked="0"/>
    </xf>
    <xf numFmtId="3" fontId="16" fillId="5" borderId="3" xfId="0" applyNumberFormat="1" applyFont="1" applyFill="1" applyBorder="1" applyAlignment="1" applyProtection="1">
      <alignment vertical="center"/>
      <protection locked="0"/>
    </xf>
    <xf numFmtId="3" fontId="4" fillId="34" borderId="3" xfId="0" applyNumberFormat="1" applyFont="1" applyFill="1" applyBorder="1" applyAlignment="1" applyProtection="1">
      <alignment vertical="center"/>
      <protection locked="0"/>
    </xf>
    <xf numFmtId="4" fontId="41" fillId="35" borderId="3" xfId="0" applyNumberFormat="1" applyFont="1" applyFill="1" applyBorder="1" applyAlignment="1">
      <alignment vertical="center"/>
    </xf>
    <xf numFmtId="3" fontId="10" fillId="5" borderId="3" xfId="0" applyNumberFormat="1" applyFont="1" applyFill="1" applyBorder="1" applyAlignment="1">
      <alignment horizontal="right"/>
    </xf>
    <xf numFmtId="4" fontId="10" fillId="5" borderId="3" xfId="0" applyNumberFormat="1" applyFont="1" applyFill="1" applyBorder="1" applyAlignment="1">
      <alignment vertical="center"/>
    </xf>
    <xf numFmtId="0" fontId="37" fillId="0" borderId="1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3" fontId="12" fillId="37" borderId="3" xfId="0" applyNumberFormat="1" applyFont="1" applyFill="1" applyBorder="1" applyAlignment="1">
      <alignment vertical="center"/>
    </xf>
    <xf numFmtId="4" fontId="12" fillId="37" borderId="3" xfId="0" applyNumberFormat="1" applyFont="1" applyFill="1" applyBorder="1" applyAlignment="1">
      <alignment vertical="center"/>
    </xf>
    <xf numFmtId="4" fontId="24" fillId="26" borderId="3" xfId="0" applyNumberFormat="1" applyFont="1" applyFill="1" applyBorder="1" applyAlignment="1">
      <alignment vertical="center"/>
    </xf>
    <xf numFmtId="4" fontId="11" fillId="26" borderId="3" xfId="0" applyNumberFormat="1" applyFont="1" applyFill="1" applyBorder="1" applyAlignment="1">
      <alignment vertical="center"/>
    </xf>
    <xf numFmtId="4" fontId="24" fillId="26" borderId="4" xfId="0" applyNumberFormat="1" applyFont="1" applyFill="1" applyBorder="1" applyAlignment="1">
      <alignment vertical="center"/>
    </xf>
    <xf numFmtId="4" fontId="11" fillId="13" borderId="3" xfId="0" applyNumberFormat="1" applyFont="1" applyFill="1" applyBorder="1" applyAlignment="1">
      <alignment horizontal="right" vertical="center" wrapText="1"/>
    </xf>
    <xf numFmtId="4" fontId="11" fillId="38" borderId="3" xfId="0" applyNumberFormat="1" applyFont="1" applyFill="1" applyBorder="1" applyAlignment="1">
      <alignment vertical="center"/>
    </xf>
    <xf numFmtId="4" fontId="11" fillId="13" borderId="3" xfId="0" applyNumberFormat="1" applyFont="1" applyFill="1" applyBorder="1" applyAlignment="1">
      <alignment vertical="center"/>
    </xf>
    <xf numFmtId="4" fontId="24" fillId="0" borderId="3" xfId="0" applyNumberFormat="1" applyFont="1" applyBorder="1" applyAlignment="1">
      <alignment vertical="center"/>
    </xf>
    <xf numFmtId="4" fontId="4" fillId="26" borderId="3" xfId="0" applyNumberFormat="1" applyFont="1" applyFill="1" applyBorder="1" applyAlignment="1">
      <alignment horizontal="right" vertical="center"/>
    </xf>
    <xf numFmtId="3" fontId="24" fillId="34" borderId="3" xfId="0" applyNumberFormat="1" applyFont="1" applyFill="1" applyBorder="1" applyAlignment="1" applyProtection="1">
      <alignment horizontal="right" vertical="center"/>
      <protection locked="0"/>
    </xf>
    <xf numFmtId="3" fontId="4" fillId="34" borderId="3" xfId="0" applyNumberFormat="1" applyFont="1" applyFill="1" applyBorder="1" applyAlignment="1" applyProtection="1">
      <alignment horizontal="right"/>
      <protection locked="0"/>
    </xf>
    <xf numFmtId="3" fontId="45" fillId="34" borderId="3" xfId="0" applyNumberFormat="1" applyFont="1" applyFill="1" applyBorder="1" applyAlignment="1" applyProtection="1">
      <alignment horizontal="right"/>
      <protection locked="0"/>
    </xf>
    <xf numFmtId="3" fontId="45" fillId="34" borderId="3" xfId="0" applyNumberFormat="1" applyFont="1" applyFill="1" applyBorder="1" applyProtection="1">
      <protection locked="0"/>
    </xf>
    <xf numFmtId="3" fontId="4" fillId="34" borderId="3" xfId="0" applyNumberFormat="1" applyFont="1" applyFill="1" applyBorder="1" applyProtection="1">
      <protection locked="0"/>
    </xf>
    <xf numFmtId="3" fontId="45" fillId="34" borderId="3" xfId="0" applyNumberFormat="1" applyFont="1" applyFill="1" applyBorder="1" applyAlignment="1" applyProtection="1">
      <alignment horizontal="right" vertical="center"/>
      <protection locked="0"/>
    </xf>
    <xf numFmtId="3" fontId="4" fillId="34" borderId="3" xfId="0" applyNumberFormat="1" applyFont="1" applyFill="1" applyBorder="1" applyAlignment="1" applyProtection="1">
      <alignment horizontal="right" vertical="center"/>
      <protection locked="0"/>
    </xf>
    <xf numFmtId="3" fontId="46" fillId="34" borderId="3" xfId="0" applyNumberFormat="1" applyFont="1" applyFill="1" applyBorder="1" applyAlignment="1" applyProtection="1">
      <alignment horizontal="right" vertical="center"/>
      <protection locked="0"/>
    </xf>
    <xf numFmtId="3" fontId="35" fillId="34" borderId="3" xfId="0" applyNumberFormat="1" applyFont="1" applyFill="1" applyBorder="1" applyAlignment="1" applyProtection="1">
      <alignment vertical="center"/>
      <protection locked="0"/>
    </xf>
    <xf numFmtId="3" fontId="24" fillId="34" borderId="3" xfId="0" applyNumberFormat="1" applyFont="1" applyFill="1" applyBorder="1" applyProtection="1">
      <protection locked="0"/>
    </xf>
    <xf numFmtId="3" fontId="35" fillId="34" borderId="3" xfId="0" applyNumberFormat="1" applyFont="1" applyFill="1" applyBorder="1" applyProtection="1">
      <protection locked="0"/>
    </xf>
    <xf numFmtId="3" fontId="45" fillId="34" borderId="3" xfId="0" applyNumberFormat="1" applyFont="1" applyFill="1" applyBorder="1" applyAlignment="1" applyProtection="1">
      <alignment vertical="center"/>
      <protection locked="0"/>
    </xf>
    <xf numFmtId="3" fontId="46" fillId="34" borderId="3" xfId="0" applyNumberFormat="1" applyFont="1" applyFill="1" applyBorder="1" applyProtection="1">
      <protection locked="0"/>
    </xf>
    <xf numFmtId="3" fontId="46" fillId="34" borderId="3" xfId="0" applyNumberFormat="1" applyFont="1" applyFill="1" applyBorder="1" applyAlignment="1" applyProtection="1">
      <alignment vertical="center"/>
      <protection locked="0"/>
    </xf>
    <xf numFmtId="1" fontId="34" fillId="34" borderId="3" xfId="0" applyNumberFormat="1" applyFont="1" applyFill="1" applyBorder="1" applyAlignment="1" applyProtection="1">
      <alignment vertical="center"/>
      <protection locked="0"/>
    </xf>
    <xf numFmtId="3" fontId="34" fillId="34" borderId="3" xfId="0" applyNumberFormat="1" applyFont="1" applyFill="1" applyBorder="1" applyAlignment="1" applyProtection="1">
      <alignment horizontal="right" vertical="center"/>
      <protection locked="0"/>
    </xf>
    <xf numFmtId="3" fontId="34" fillId="39" borderId="3" xfId="0" applyNumberFormat="1" applyFont="1" applyFill="1" applyBorder="1" applyProtection="1">
      <protection locked="0"/>
    </xf>
    <xf numFmtId="3" fontId="46" fillId="40" borderId="3" xfId="0" applyNumberFormat="1" applyFont="1" applyFill="1" applyBorder="1" applyAlignment="1" applyProtection="1">
      <alignment horizontal="right"/>
      <protection locked="0"/>
    </xf>
    <xf numFmtId="1" fontId="35" fillId="34" borderId="3" xfId="0" applyNumberFormat="1" applyFont="1" applyFill="1" applyBorder="1" applyAlignment="1" applyProtection="1">
      <alignment horizontal="right" vertical="center"/>
      <protection locked="0"/>
    </xf>
    <xf numFmtId="1" fontId="24" fillId="34" borderId="3" xfId="0" applyNumberFormat="1" applyFont="1" applyFill="1" applyBorder="1" applyAlignment="1" applyProtection="1">
      <alignment horizontal="right" vertical="center"/>
      <protection locked="0"/>
    </xf>
    <xf numFmtId="3" fontId="32" fillId="41" borderId="3" xfId="0" applyNumberFormat="1" applyFont="1" applyFill="1" applyBorder="1" applyAlignment="1" applyProtection="1">
      <alignment horizontal="right" vertical="center"/>
      <protection locked="0"/>
    </xf>
    <xf numFmtId="3" fontId="5" fillId="41" borderId="3" xfId="0" applyNumberFormat="1" applyFont="1" applyFill="1" applyBorder="1" applyAlignment="1" applyProtection="1">
      <alignment vertical="center"/>
      <protection locked="0"/>
    </xf>
    <xf numFmtId="3" fontId="16" fillId="3" borderId="3" xfId="0" applyNumberFormat="1" applyFont="1" applyFill="1" applyBorder="1" applyAlignment="1">
      <alignment horizontal="center" vertical="center"/>
    </xf>
    <xf numFmtId="3" fontId="5" fillId="41" borderId="3" xfId="0" applyNumberFormat="1" applyFont="1" applyFill="1" applyBorder="1" applyProtection="1">
      <protection locked="0"/>
    </xf>
    <xf numFmtId="1" fontId="32" fillId="41" borderId="3" xfId="0" applyNumberFormat="1" applyFont="1" applyFill="1" applyBorder="1" applyAlignment="1" applyProtection="1">
      <alignment horizontal="right" vertical="center"/>
      <protection locked="0"/>
    </xf>
    <xf numFmtId="3" fontId="32" fillId="41" borderId="3" xfId="0" applyNumberFormat="1" applyFont="1" applyFill="1" applyBorder="1" applyAlignment="1" applyProtection="1">
      <alignment vertical="center"/>
      <protection locked="0"/>
    </xf>
    <xf numFmtId="4" fontId="9" fillId="37" borderId="3" xfId="0" applyNumberFormat="1" applyFont="1" applyFill="1" applyBorder="1" applyAlignment="1">
      <alignment vertical="center"/>
    </xf>
    <xf numFmtId="3" fontId="9" fillId="37" borderId="3" xfId="0" applyNumberFormat="1" applyFont="1" applyFill="1" applyBorder="1" applyAlignment="1">
      <alignment vertical="center"/>
    </xf>
    <xf numFmtId="49" fontId="9" fillId="37" borderId="3" xfId="0" applyNumberFormat="1" applyFont="1" applyFill="1" applyBorder="1"/>
    <xf numFmtId="49" fontId="4" fillId="37" borderId="3" xfId="0" applyNumberFormat="1" applyFont="1" applyFill="1" applyBorder="1"/>
    <xf numFmtId="4" fontId="9" fillId="37" borderId="1" xfId="0" applyNumberFormat="1" applyFont="1" applyFill="1" applyBorder="1"/>
    <xf numFmtId="3" fontId="9" fillId="37" borderId="3" xfId="0" applyNumberFormat="1" applyFont="1" applyFill="1" applyBorder="1"/>
    <xf numFmtId="4" fontId="32" fillId="13" borderId="3" xfId="0" applyNumberFormat="1" applyFont="1" applyFill="1" applyBorder="1" applyAlignment="1">
      <alignment horizontal="right" vertical="center" wrapText="1"/>
    </xf>
    <xf numFmtId="49" fontId="19" fillId="0" borderId="0" xfId="0" applyNumberFormat="1" applyFont="1"/>
    <xf numFmtId="49" fontId="19" fillId="0" borderId="3" xfId="0" applyNumberFormat="1" applyFont="1" applyBorder="1"/>
    <xf numFmtId="49" fontId="5" fillId="0" borderId="4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16" fillId="0" borderId="4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left" vertical="center"/>
    </xf>
    <xf numFmtId="49" fontId="16" fillId="0" borderId="8" xfId="0" applyNumberFormat="1" applyFont="1" applyBorder="1" applyAlignment="1">
      <alignment horizontal="left" vertical="center"/>
    </xf>
    <xf numFmtId="49" fontId="16" fillId="0" borderId="9" xfId="0" applyNumberFormat="1" applyFont="1" applyBorder="1" applyAlignment="1">
      <alignment horizontal="left" vertical="center"/>
    </xf>
    <xf numFmtId="4" fontId="16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vertical="center"/>
    </xf>
    <xf numFmtId="0" fontId="41" fillId="0" borderId="20" xfId="0" applyFont="1" applyBorder="1" applyAlignment="1">
      <alignment vertical="center" wrapText="1"/>
    </xf>
    <xf numFmtId="0" fontId="32" fillId="0" borderId="3" xfId="0" applyFont="1" applyBorder="1"/>
    <xf numFmtId="4" fontId="16" fillId="5" borderId="11" xfId="0" applyNumberFormat="1" applyFont="1" applyFill="1" applyBorder="1" applyAlignment="1">
      <alignment vertical="center"/>
    </xf>
    <xf numFmtId="0" fontId="24" fillId="21" borderId="3" xfId="0" applyFont="1" applyFill="1" applyBorder="1" applyAlignment="1">
      <alignment vertical="center" wrapText="1"/>
    </xf>
    <xf numFmtId="0" fontId="24" fillId="21" borderId="3" xfId="0" applyFont="1" applyFill="1" applyBorder="1" applyAlignment="1">
      <alignment vertical="center"/>
    </xf>
    <xf numFmtId="4" fontId="24" fillId="21" borderId="3" xfId="0" applyNumberFormat="1" applyFont="1" applyFill="1" applyBorder="1" applyAlignment="1">
      <alignment horizontal="right" vertical="center" wrapText="1"/>
    </xf>
    <xf numFmtId="0" fontId="24" fillId="37" borderId="3" xfId="0" applyFont="1" applyFill="1" applyBorder="1" applyAlignment="1">
      <alignment vertical="center" wrapText="1"/>
    </xf>
    <xf numFmtId="0" fontId="24" fillId="37" borderId="3" xfId="0" applyFont="1" applyFill="1" applyBorder="1" applyAlignment="1">
      <alignment vertical="center"/>
    </xf>
    <xf numFmtId="49" fontId="24" fillId="37" borderId="3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4" fontId="48" fillId="42" borderId="0" xfId="0" applyNumberFormat="1" applyFont="1" applyFill="1" applyAlignment="1">
      <alignment vertical="center" wrapText="1"/>
    </xf>
    <xf numFmtId="4" fontId="48" fillId="0" borderId="0" xfId="0" applyNumberFormat="1" applyFont="1"/>
    <xf numFmtId="49" fontId="49" fillId="43" borderId="0" xfId="0" applyNumberFormat="1" applyFont="1" applyFill="1"/>
    <xf numFmtId="0" fontId="49" fillId="43" borderId="0" xfId="0" applyFont="1" applyFill="1"/>
    <xf numFmtId="0" fontId="19" fillId="43" borderId="0" xfId="0" applyFont="1" applyFill="1" applyAlignment="1">
      <alignment horizontal="center"/>
    </xf>
    <xf numFmtId="0" fontId="49" fillId="43" borderId="0" xfId="0" applyFont="1" applyFill="1" applyAlignment="1">
      <alignment horizontal="center"/>
    </xf>
    <xf numFmtId="0" fontId="19" fillId="43" borderId="0" xfId="0" applyFont="1" applyFill="1"/>
    <xf numFmtId="1" fontId="19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right"/>
    </xf>
    <xf numFmtId="49" fontId="17" fillId="0" borderId="0" xfId="0" applyNumberFormat="1" applyFont="1"/>
    <xf numFmtId="49" fontId="17" fillId="0" borderId="3" xfId="0" applyNumberFormat="1" applyFont="1" applyBorder="1"/>
    <xf numFmtId="1" fontId="17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right"/>
    </xf>
    <xf numFmtId="0" fontId="32" fillId="0" borderId="21" xfId="0" applyFont="1" applyBorder="1" applyAlignment="1">
      <alignment vertical="center" wrapText="1"/>
    </xf>
    <xf numFmtId="49" fontId="32" fillId="0" borderId="3" xfId="0" applyNumberFormat="1" applyFont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49" fontId="16" fillId="44" borderId="4" xfId="0" applyNumberFormat="1" applyFont="1" applyFill="1" applyBorder="1" applyAlignment="1">
      <alignment vertical="center"/>
    </xf>
    <xf numFmtId="49" fontId="16" fillId="44" borderId="4" xfId="0" applyNumberFormat="1" applyFont="1" applyFill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49" fontId="5" fillId="44" borderId="3" xfId="0" applyNumberFormat="1" applyFont="1" applyFill="1" applyBorder="1" applyAlignment="1">
      <alignment vertical="center"/>
    </xf>
    <xf numFmtId="0" fontId="5" fillId="44" borderId="3" xfId="0" applyFont="1" applyFill="1" applyBorder="1" applyAlignment="1">
      <alignment vertical="center"/>
    </xf>
    <xf numFmtId="4" fontId="16" fillId="13" borderId="1" xfId="0" applyNumberFormat="1" applyFont="1" applyFill="1" applyBorder="1" applyAlignment="1">
      <alignment vertical="center"/>
    </xf>
    <xf numFmtId="4" fontId="16" fillId="5" borderId="1" xfId="0" applyNumberFormat="1" applyFont="1" applyFill="1" applyBorder="1" applyAlignment="1">
      <alignment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vertical="center" wrapText="1"/>
    </xf>
    <xf numFmtId="0" fontId="41" fillId="0" borderId="3" xfId="0" applyFont="1" applyBorder="1" applyAlignment="1">
      <alignment vertical="center" wrapText="1"/>
    </xf>
    <xf numFmtId="3" fontId="5" fillId="5" borderId="11" xfId="0" applyNumberFormat="1" applyFont="1" applyFill="1" applyBorder="1" applyAlignment="1">
      <alignment horizontal="right" vertical="center"/>
    </xf>
    <xf numFmtId="4" fontId="32" fillId="13" borderId="3" xfId="0" applyNumberFormat="1" applyFont="1" applyFill="1" applyBorder="1" applyAlignment="1">
      <alignment vertical="center" wrapText="1"/>
    </xf>
    <xf numFmtId="49" fontId="5" fillId="0" borderId="3" xfId="0" applyNumberFormat="1" applyFont="1" applyBorder="1" applyAlignment="1">
      <alignment horizontal="left" vertical="center"/>
    </xf>
    <xf numFmtId="0" fontId="27" fillId="0" borderId="3" xfId="0" applyFont="1" applyBorder="1" applyAlignment="1">
      <alignment vertical="center" wrapText="1"/>
    </xf>
    <xf numFmtId="0" fontId="42" fillId="0" borderId="3" xfId="0" applyFont="1" applyBorder="1" applyAlignment="1">
      <alignment vertical="center" wrapText="1"/>
    </xf>
    <xf numFmtId="4" fontId="42" fillId="13" borderId="3" xfId="0" applyNumberFormat="1" applyFont="1" applyFill="1" applyBorder="1" applyAlignment="1">
      <alignment horizontal="right" vertical="center" wrapText="1"/>
    </xf>
    <xf numFmtId="0" fontId="41" fillId="0" borderId="3" xfId="0" applyFont="1" applyBorder="1"/>
    <xf numFmtId="0" fontId="17" fillId="0" borderId="3" xfId="0" applyFont="1" applyBorder="1" applyAlignment="1">
      <alignment vertical="center" wrapText="1"/>
    </xf>
    <xf numFmtId="49" fontId="32" fillId="45" borderId="3" xfId="0" applyNumberFormat="1" applyFont="1" applyFill="1" applyBorder="1" applyAlignment="1">
      <alignment vertical="center" wrapText="1"/>
    </xf>
    <xf numFmtId="0" fontId="32" fillId="45" borderId="3" xfId="0" applyFont="1" applyFill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49" fontId="24" fillId="18" borderId="3" xfId="0" applyNumberFormat="1" applyFont="1" applyFill="1" applyBorder="1" applyAlignment="1">
      <alignment vertical="center"/>
    </xf>
    <xf numFmtId="0" fontId="24" fillId="18" borderId="3" xfId="0" applyFont="1" applyFill="1" applyBorder="1" applyAlignment="1">
      <alignment vertical="center"/>
    </xf>
    <xf numFmtId="4" fontId="9" fillId="18" borderId="3" xfId="0" applyNumberFormat="1" applyFont="1" applyFill="1" applyBorder="1" applyAlignment="1">
      <alignment vertical="center"/>
    </xf>
    <xf numFmtId="49" fontId="9" fillId="0" borderId="4" xfId="0" applyNumberFormat="1" applyFont="1" applyBorder="1" applyAlignment="1">
      <alignment horizontal="left" vertical="center"/>
    </xf>
    <xf numFmtId="49" fontId="16" fillId="0" borderId="3" xfId="0" applyNumberFormat="1" applyFont="1" applyBorder="1"/>
    <xf numFmtId="0" fontId="16" fillId="0" borderId="3" xfId="0" applyFont="1" applyBorder="1"/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wrapText="1"/>
    </xf>
    <xf numFmtId="0" fontId="9" fillId="0" borderId="0" xfId="0" applyFont="1" applyAlignment="1">
      <alignment wrapText="1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4" fontId="9" fillId="43" borderId="3" xfId="0" applyNumberFormat="1" applyFont="1" applyFill="1" applyBorder="1"/>
    <xf numFmtId="4" fontId="24" fillId="43" borderId="3" xfId="0" applyNumberFormat="1" applyFont="1" applyFill="1" applyBorder="1" applyAlignment="1">
      <alignment vertical="center" wrapText="1"/>
    </xf>
    <xf numFmtId="4" fontId="4" fillId="43" borderId="3" xfId="0" applyNumberFormat="1" applyFont="1" applyFill="1" applyBorder="1"/>
    <xf numFmtId="4" fontId="4" fillId="46" borderId="3" xfId="0" applyNumberFormat="1" applyFont="1" applyFill="1" applyBorder="1" applyAlignment="1">
      <alignment vertical="center"/>
    </xf>
    <xf numFmtId="0" fontId="21" fillId="43" borderId="3" xfId="0" applyFont="1" applyFill="1" applyBorder="1" applyAlignment="1">
      <alignment horizontal="right" vertical="center" wrapText="1"/>
    </xf>
    <xf numFmtId="49" fontId="24" fillId="0" borderId="3" xfId="0" applyNumberFormat="1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/>
    </xf>
    <xf numFmtId="3" fontId="24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49" fontId="9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4" fillId="19" borderId="3" xfId="0" applyNumberFormat="1" applyFont="1" applyFill="1" applyBorder="1" applyAlignment="1">
      <alignment vertical="center" wrapText="1"/>
    </xf>
    <xf numFmtId="0" fontId="4" fillId="19" borderId="3" xfId="0" applyFont="1" applyFill="1" applyBorder="1" applyAlignment="1">
      <alignment vertical="center"/>
    </xf>
    <xf numFmtId="3" fontId="9" fillId="19" borderId="3" xfId="0" applyNumberFormat="1" applyFont="1" applyFill="1" applyBorder="1" applyAlignment="1">
      <alignment horizontal="right"/>
    </xf>
    <xf numFmtId="4" fontId="9" fillId="19" borderId="3" xfId="0" applyNumberFormat="1" applyFont="1" applyFill="1" applyBorder="1" applyAlignment="1">
      <alignment vertical="center"/>
    </xf>
    <xf numFmtId="3" fontId="9" fillId="19" borderId="3" xfId="0" applyNumberFormat="1" applyFont="1" applyFill="1" applyBorder="1" applyAlignment="1">
      <alignment vertical="center"/>
    </xf>
    <xf numFmtId="49" fontId="9" fillId="0" borderId="3" xfId="0" applyNumberFormat="1" applyFont="1" applyBorder="1" applyAlignment="1">
      <alignment vertical="center" wrapText="1"/>
    </xf>
    <xf numFmtId="49" fontId="24" fillId="27" borderId="3" xfId="0" applyNumberFormat="1" applyFont="1" applyFill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0" fontId="24" fillId="0" borderId="4" xfId="0" applyFont="1" applyBorder="1" applyAlignment="1">
      <alignment vertical="center" wrapText="1"/>
    </xf>
    <xf numFmtId="0" fontId="24" fillId="0" borderId="4" xfId="0" applyFont="1" applyBorder="1" applyAlignment="1">
      <alignment vertical="center"/>
    </xf>
    <xf numFmtId="2" fontId="4" fillId="0" borderId="3" xfId="0" applyNumberFormat="1" applyFont="1" applyBorder="1"/>
    <xf numFmtId="49" fontId="41" fillId="32" borderId="3" xfId="0" applyNumberFormat="1" applyFont="1" applyFill="1" applyBorder="1"/>
    <xf numFmtId="3" fontId="41" fillId="32" borderId="3" xfId="0" applyNumberFormat="1" applyFont="1" applyFill="1" applyBorder="1" applyAlignment="1">
      <alignment horizontal="right"/>
    </xf>
    <xf numFmtId="4" fontId="41" fillId="32" borderId="3" xfId="0" applyNumberFormat="1" applyFont="1" applyFill="1" applyBorder="1" applyAlignment="1">
      <alignment horizontal="right"/>
    </xf>
    <xf numFmtId="4" fontId="10" fillId="5" borderId="0" xfId="0" applyNumberFormat="1" applyFont="1" applyFill="1" applyAlignment="1">
      <alignment horizontal="right"/>
    </xf>
    <xf numFmtId="3" fontId="2" fillId="5" borderId="3" xfId="0" applyNumberFormat="1" applyFont="1" applyFill="1" applyBorder="1"/>
    <xf numFmtId="4" fontId="2" fillId="5" borderId="3" xfId="0" applyNumberFormat="1" applyFont="1" applyFill="1" applyBorder="1"/>
    <xf numFmtId="4" fontId="51" fillId="46" borderId="3" xfId="0" applyNumberFormat="1" applyFont="1" applyFill="1" applyBorder="1" applyAlignment="1">
      <alignment vertical="center"/>
    </xf>
    <xf numFmtId="4" fontId="24" fillId="46" borderId="3" xfId="0" applyNumberFormat="1" applyFont="1" applyFill="1" applyBorder="1" applyAlignment="1">
      <alignment vertical="center"/>
    </xf>
    <xf numFmtId="4" fontId="9" fillId="43" borderId="3" xfId="0" applyNumberFormat="1" applyFont="1" applyFill="1" applyBorder="1" applyAlignment="1">
      <alignment horizontal="right"/>
    </xf>
    <xf numFmtId="4" fontId="24" fillId="13" borderId="3" xfId="0" applyNumberFormat="1" applyFont="1" applyFill="1" applyBorder="1" applyAlignment="1">
      <alignment horizontal="right" vertical="center" wrapText="1"/>
    </xf>
    <xf numFmtId="4" fontId="24" fillId="13" borderId="3" xfId="0" applyNumberFormat="1" applyFont="1" applyFill="1" applyBorder="1" applyAlignment="1">
      <alignment horizontal="right" vertical="center"/>
    </xf>
    <xf numFmtId="2" fontId="24" fillId="13" borderId="3" xfId="0" applyNumberFormat="1" applyFont="1" applyFill="1" applyBorder="1" applyAlignment="1">
      <alignment horizontal="right" vertical="center" wrapText="1"/>
    </xf>
    <xf numFmtId="4" fontId="24" fillId="47" borderId="3" xfId="0" applyNumberFormat="1" applyFont="1" applyFill="1" applyBorder="1" applyAlignment="1">
      <alignment horizontal="right" vertical="center"/>
    </xf>
    <xf numFmtId="4" fontId="9" fillId="13" borderId="3" xfId="0" applyNumberFormat="1" applyFont="1" applyFill="1" applyBorder="1"/>
    <xf numFmtId="0" fontId="9" fillId="13" borderId="3" xfId="0" applyFont="1" applyFill="1" applyBorder="1"/>
    <xf numFmtId="0" fontId="21" fillId="13" borderId="3" xfId="0" applyFont="1" applyFill="1" applyBorder="1" applyAlignment="1">
      <alignment horizontal="right" vertical="center" wrapText="1"/>
    </xf>
    <xf numFmtId="0" fontId="35" fillId="47" borderId="3" xfId="0" applyFont="1" applyFill="1" applyBorder="1" applyAlignment="1">
      <alignment horizontal="right" vertical="center" wrapText="1"/>
    </xf>
    <xf numFmtId="4" fontId="4" fillId="13" borderId="3" xfId="0" applyNumberFormat="1" applyFont="1" applyFill="1" applyBorder="1"/>
    <xf numFmtId="2" fontId="21" fillId="13" borderId="3" xfId="0" applyNumberFormat="1" applyFont="1" applyFill="1" applyBorder="1" applyAlignment="1">
      <alignment horizontal="right" vertical="center" wrapText="1"/>
    </xf>
    <xf numFmtId="4" fontId="24" fillId="47" borderId="3" xfId="0" applyNumberFormat="1" applyFont="1" applyFill="1" applyBorder="1"/>
    <xf numFmtId="4" fontId="24" fillId="13" borderId="4" xfId="0" applyNumberFormat="1" applyFont="1" applyFill="1" applyBorder="1" applyAlignment="1">
      <alignment horizontal="right" vertical="center" wrapText="1"/>
    </xf>
    <xf numFmtId="4" fontId="4" fillId="13" borderId="3" xfId="0" applyNumberFormat="1" applyFont="1" applyFill="1" applyBorder="1" applyAlignment="1">
      <alignment vertical="center"/>
    </xf>
    <xf numFmtId="4" fontId="24" fillId="13" borderId="3" xfId="0" applyNumberFormat="1" applyFont="1" applyFill="1" applyBorder="1" applyAlignment="1">
      <alignment vertical="center" wrapText="1"/>
    </xf>
    <xf numFmtId="4" fontId="19" fillId="13" borderId="3" xfId="0" applyNumberFormat="1" applyFont="1" applyFill="1" applyBorder="1"/>
    <xf numFmtId="4" fontId="24" fillId="13" borderId="0" xfId="0" applyNumberFormat="1" applyFont="1" applyFill="1" applyAlignment="1">
      <alignment horizontal="right" vertical="center" wrapText="1"/>
    </xf>
    <xf numFmtId="3" fontId="10" fillId="31" borderId="3" xfId="0" applyNumberFormat="1" applyFont="1" applyFill="1" applyBorder="1"/>
    <xf numFmtId="4" fontId="10" fillId="31" borderId="3" xfId="0" applyNumberFormat="1" applyFont="1" applyFill="1" applyBorder="1"/>
    <xf numFmtId="3" fontId="24" fillId="50" borderId="3" xfId="0" applyNumberFormat="1" applyFont="1" applyFill="1" applyBorder="1" applyProtection="1">
      <protection locked="0"/>
    </xf>
    <xf numFmtId="3" fontId="35" fillId="50" borderId="3" xfId="0" applyNumberFormat="1" applyFont="1" applyFill="1" applyBorder="1" applyProtection="1">
      <protection locked="0"/>
    </xf>
    <xf numFmtId="43" fontId="2" fillId="0" borderId="3" xfId="4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vertical="center"/>
    </xf>
    <xf numFmtId="4" fontId="20" fillId="0" borderId="3" xfId="0" applyNumberFormat="1" applyFont="1" applyBorder="1" applyAlignment="1">
      <alignment vertical="center"/>
    </xf>
    <xf numFmtId="4" fontId="20" fillId="0" borderId="3" xfId="0" applyNumberFormat="1" applyFont="1" applyBorder="1"/>
    <xf numFmtId="4" fontId="54" fillId="2" borderId="3" xfId="0" applyNumberFormat="1" applyFont="1" applyFill="1" applyBorder="1"/>
    <xf numFmtId="4" fontId="10" fillId="13" borderId="3" xfId="0" applyNumberFormat="1" applyFont="1" applyFill="1" applyBorder="1" applyAlignment="1">
      <alignment vertical="center"/>
    </xf>
    <xf numFmtId="4" fontId="10" fillId="12" borderId="4" xfId="0" applyNumberFormat="1" applyFont="1" applyFill="1" applyBorder="1" applyAlignment="1">
      <alignment vertical="center"/>
    </xf>
    <xf numFmtId="4" fontId="13" fillId="0" borderId="24" xfId="0" applyNumberFormat="1" applyFont="1" applyBorder="1" applyAlignment="1">
      <alignment vertical="center"/>
    </xf>
    <xf numFmtId="4" fontId="13" fillId="0" borderId="25" xfId="0" applyNumberFormat="1" applyFont="1" applyBorder="1" applyAlignment="1">
      <alignment vertical="center"/>
    </xf>
    <xf numFmtId="4" fontId="13" fillId="0" borderId="27" xfId="0" applyNumberFormat="1" applyFont="1" applyBorder="1" applyAlignment="1">
      <alignment vertical="center"/>
    </xf>
    <xf numFmtId="4" fontId="10" fillId="12" borderId="29" xfId="0" applyNumberFormat="1" applyFont="1" applyFill="1" applyBorder="1" applyAlignment="1">
      <alignment vertical="center"/>
    </xf>
    <xf numFmtId="4" fontId="10" fillId="12" borderId="30" xfId="0" applyNumberFormat="1" applyFont="1" applyFill="1" applyBorder="1" applyAlignment="1">
      <alignment vertical="center"/>
    </xf>
    <xf numFmtId="43" fontId="2" fillId="0" borderId="4" xfId="4" applyNumberFormat="1" applyFont="1" applyBorder="1" applyAlignment="1">
      <alignment horizontal="center" vertical="center"/>
    </xf>
    <xf numFmtId="4" fontId="10" fillId="13" borderId="27" xfId="0" applyNumberFormat="1" applyFont="1" applyFill="1" applyBorder="1" applyAlignment="1">
      <alignment vertical="center"/>
    </xf>
    <xf numFmtId="4" fontId="10" fillId="12" borderId="32" xfId="0" applyNumberFormat="1" applyFont="1" applyFill="1" applyBorder="1" applyAlignment="1">
      <alignment vertical="center"/>
    </xf>
    <xf numFmtId="4" fontId="2" fillId="15" borderId="3" xfId="0" applyNumberFormat="1" applyFont="1" applyFill="1" applyBorder="1" applyAlignment="1">
      <alignment vertical="center"/>
    </xf>
    <xf numFmtId="0" fontId="53" fillId="0" borderId="0" xfId="0" applyFont="1" applyAlignment="1">
      <alignment vertical="center"/>
    </xf>
    <xf numFmtId="4" fontId="24" fillId="13" borderId="3" xfId="0" applyNumberFormat="1" applyFont="1" applyFill="1" applyBorder="1" applyAlignment="1" applyProtection="1">
      <alignment vertical="center" wrapText="1"/>
      <protection locked="0"/>
    </xf>
    <xf numFmtId="4" fontId="4" fillId="47" borderId="3" xfId="0" applyNumberFormat="1" applyFont="1" applyFill="1" applyBorder="1" applyProtection="1">
      <protection locked="0"/>
    </xf>
    <xf numFmtId="4" fontId="4" fillId="47" borderId="3" xfId="0" applyNumberFormat="1" applyFont="1" applyFill="1" applyBorder="1" applyAlignment="1" applyProtection="1">
      <alignment vertical="center" wrapText="1"/>
      <protection locked="0"/>
    </xf>
    <xf numFmtId="4" fontId="35" fillId="47" borderId="3" xfId="0" applyNumberFormat="1" applyFont="1" applyFill="1" applyBorder="1" applyAlignment="1" applyProtection="1">
      <alignment vertical="center" wrapText="1"/>
      <protection locked="0"/>
    </xf>
    <xf numFmtId="4" fontId="4" fillId="13" borderId="3" xfId="0" applyNumberFormat="1" applyFont="1" applyFill="1" applyBorder="1" applyAlignment="1" applyProtection="1">
      <alignment vertical="center"/>
      <protection locked="0"/>
    </xf>
    <xf numFmtId="4" fontId="4" fillId="47" borderId="3" xfId="0" applyNumberFormat="1" applyFont="1" applyFill="1" applyBorder="1" applyAlignment="1" applyProtection="1">
      <alignment horizontal="right" vertical="center"/>
      <protection locked="0"/>
    </xf>
    <xf numFmtId="4" fontId="4" fillId="47" borderId="3" xfId="0" applyNumberFormat="1" applyFont="1" applyFill="1" applyBorder="1" applyAlignment="1" applyProtection="1">
      <alignment vertical="center"/>
      <protection locked="0"/>
    </xf>
    <xf numFmtId="4" fontId="4" fillId="13" borderId="3" xfId="0" applyNumberFormat="1" applyFont="1" applyFill="1" applyBorder="1" applyProtection="1">
      <protection locked="0"/>
    </xf>
    <xf numFmtId="4" fontId="9" fillId="13" borderId="3" xfId="0" applyNumberFormat="1" applyFont="1" applyFill="1" applyBorder="1" applyProtection="1">
      <protection locked="0"/>
    </xf>
    <xf numFmtId="4" fontId="35" fillId="47" borderId="3" xfId="0" applyNumberFormat="1" applyFont="1" applyFill="1" applyBorder="1" applyAlignment="1" applyProtection="1">
      <alignment vertical="center"/>
      <protection locked="0"/>
    </xf>
    <xf numFmtId="4" fontId="35" fillId="47" borderId="3" xfId="0" applyNumberFormat="1" applyFont="1" applyFill="1" applyBorder="1" applyAlignment="1" applyProtection="1">
      <alignment horizontal="right" vertical="center"/>
      <protection locked="0"/>
    </xf>
    <xf numFmtId="4" fontId="24" fillId="13" borderId="3" xfId="0" applyNumberFormat="1" applyFont="1" applyFill="1" applyBorder="1" applyAlignment="1" applyProtection="1">
      <alignment horizontal="right" vertical="center" wrapText="1"/>
      <protection locked="0"/>
    </xf>
    <xf numFmtId="4" fontId="24" fillId="13" borderId="3" xfId="0" applyNumberFormat="1" applyFont="1" applyFill="1" applyBorder="1" applyAlignment="1" applyProtection="1">
      <alignment horizontal="right" vertical="center"/>
      <protection locked="0"/>
    </xf>
    <xf numFmtId="4" fontId="4" fillId="13" borderId="3" xfId="0" applyNumberFormat="1" applyFont="1" applyFill="1" applyBorder="1" applyAlignment="1" applyProtection="1">
      <alignment horizontal="right" vertical="center"/>
      <protection locked="0"/>
    </xf>
    <xf numFmtId="4" fontId="45" fillId="47" borderId="3" xfId="0" applyNumberFormat="1" applyFont="1" applyFill="1" applyBorder="1" applyAlignment="1" applyProtection="1">
      <alignment horizontal="right" vertical="center"/>
      <protection locked="0"/>
    </xf>
    <xf numFmtId="4" fontId="24" fillId="47" borderId="3" xfId="0" applyNumberFormat="1" applyFont="1" applyFill="1" applyBorder="1" applyAlignment="1" applyProtection="1">
      <alignment horizontal="right" vertical="center"/>
      <protection locked="0"/>
    </xf>
    <xf numFmtId="4" fontId="21" fillId="13" borderId="3" xfId="0" applyNumberFormat="1" applyFont="1" applyFill="1" applyBorder="1" applyAlignment="1" applyProtection="1">
      <alignment vertical="center" wrapText="1"/>
      <protection locked="0"/>
    </xf>
    <xf numFmtId="0" fontId="24" fillId="13" borderId="3" xfId="0" applyFont="1" applyFill="1" applyBorder="1" applyAlignment="1" applyProtection="1">
      <alignment vertical="center" wrapText="1"/>
      <protection locked="0"/>
    </xf>
    <xf numFmtId="4" fontId="21" fillId="13" borderId="3" xfId="0" applyNumberFormat="1" applyFont="1" applyFill="1" applyBorder="1" applyAlignment="1" applyProtection="1">
      <alignment horizontal="right" vertical="center" wrapText="1"/>
      <protection locked="0"/>
    </xf>
    <xf numFmtId="4" fontId="4" fillId="48" borderId="3" xfId="0" applyNumberFormat="1" applyFont="1" applyFill="1" applyBorder="1" applyProtection="1">
      <protection locked="0"/>
    </xf>
    <xf numFmtId="4" fontId="4" fillId="49" borderId="3" xfId="0" applyNumberFormat="1" applyFont="1" applyFill="1" applyBorder="1" applyProtection="1">
      <protection locked="0"/>
    </xf>
    <xf numFmtId="4" fontId="9" fillId="13" borderId="3" xfId="0" applyNumberFormat="1" applyFont="1" applyFill="1" applyBorder="1" applyAlignment="1" applyProtection="1">
      <alignment horizontal="right" vertical="center" wrapText="1"/>
      <protection locked="0"/>
    </xf>
    <xf numFmtId="2" fontId="9" fillId="13" borderId="0" xfId="0" applyNumberFormat="1" applyFont="1" applyFill="1" applyAlignment="1" applyProtection="1">
      <alignment vertical="center"/>
      <protection locked="0"/>
    </xf>
    <xf numFmtId="4" fontId="9" fillId="13" borderId="3" xfId="0" applyNumberFormat="1" applyFont="1" applyFill="1" applyBorder="1" applyAlignment="1" applyProtection="1">
      <alignment vertical="center"/>
      <protection locked="0"/>
    </xf>
    <xf numFmtId="4" fontId="45" fillId="47" borderId="3" xfId="0" applyNumberFormat="1" applyFont="1" applyFill="1" applyBorder="1" applyProtection="1">
      <protection locked="0"/>
    </xf>
    <xf numFmtId="4" fontId="35" fillId="13" borderId="6" xfId="0" applyNumberFormat="1" applyFont="1" applyFill="1" applyBorder="1" applyProtection="1">
      <protection locked="0"/>
    </xf>
    <xf numFmtId="4" fontId="4" fillId="47" borderId="3" xfId="0" applyNumberFormat="1" applyFont="1" applyFill="1" applyBorder="1" applyAlignment="1" applyProtection="1">
      <alignment horizontal="right" vertical="center" wrapText="1"/>
      <protection locked="0"/>
    </xf>
    <xf numFmtId="4" fontId="4" fillId="13" borderId="3" xfId="0" applyNumberFormat="1" applyFont="1" applyFill="1" applyBorder="1" applyAlignment="1" applyProtection="1">
      <alignment horizontal="right" vertical="center" wrapText="1"/>
      <protection locked="0"/>
    </xf>
    <xf numFmtId="4" fontId="4" fillId="13" borderId="3" xfId="0" applyNumberFormat="1" applyFont="1" applyFill="1" applyBorder="1" applyAlignment="1" applyProtection="1">
      <alignment vertical="center" wrapText="1"/>
      <protection locked="0"/>
    </xf>
    <xf numFmtId="4" fontId="24" fillId="47" borderId="3" xfId="0" applyNumberFormat="1" applyFont="1" applyFill="1" applyBorder="1" applyAlignment="1" applyProtection="1">
      <alignment vertical="center" wrapText="1"/>
      <protection locked="0"/>
    </xf>
    <xf numFmtId="0" fontId="16" fillId="3" borderId="3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left"/>
    </xf>
    <xf numFmtId="0" fontId="17" fillId="19" borderId="3" xfId="0" applyFont="1" applyFill="1" applyBorder="1" applyAlignment="1">
      <alignment horizontal="left"/>
    </xf>
    <xf numFmtId="0" fontId="16" fillId="5" borderId="11" xfId="0" applyFont="1" applyFill="1" applyBorder="1" applyAlignment="1">
      <alignment horizontal="left"/>
    </xf>
    <xf numFmtId="0" fontId="16" fillId="6" borderId="0" xfId="0" applyFont="1" applyFill="1" applyAlignment="1">
      <alignment horizontal="center"/>
    </xf>
    <xf numFmtId="0" fontId="16" fillId="3" borderId="3" xfId="0" applyFont="1" applyFill="1" applyBorder="1" applyAlignment="1">
      <alignment horizontal="center" vertical="center"/>
    </xf>
    <xf numFmtId="49" fontId="16" fillId="5" borderId="3" xfId="0" applyNumberFormat="1" applyFont="1" applyFill="1" applyBorder="1" applyAlignment="1">
      <alignment horizontal="left"/>
    </xf>
    <xf numFmtId="0" fontId="16" fillId="3" borderId="3" xfId="0" applyFont="1" applyFill="1" applyBorder="1" applyAlignment="1">
      <alignment horizontal="left" vertical="center"/>
    </xf>
    <xf numFmtId="0" fontId="10" fillId="6" borderId="0" xfId="0" applyFont="1" applyFill="1" applyAlignment="1">
      <alignment horizontal="center" vertical="center"/>
    </xf>
    <xf numFmtId="49" fontId="16" fillId="5" borderId="11" xfId="0" applyNumberFormat="1" applyFont="1" applyFill="1" applyBorder="1" applyAlignment="1">
      <alignment horizontal="left"/>
    </xf>
    <xf numFmtId="49" fontId="16" fillId="3" borderId="3" xfId="0" applyNumberFormat="1" applyFont="1" applyFill="1" applyBorder="1" applyAlignment="1">
      <alignment horizontal="left" vertical="center"/>
    </xf>
    <xf numFmtId="49" fontId="16" fillId="3" borderId="7" xfId="0" applyNumberFormat="1" applyFont="1" applyFill="1" applyBorder="1" applyAlignment="1">
      <alignment horizontal="left" vertical="center"/>
    </xf>
    <xf numFmtId="49" fontId="16" fillId="3" borderId="10" xfId="0" applyNumberFormat="1" applyFont="1" applyFill="1" applyBorder="1" applyAlignment="1">
      <alignment horizontal="left" vertical="center"/>
    </xf>
    <xf numFmtId="49" fontId="16" fillId="3" borderId="14" xfId="0" applyNumberFormat="1" applyFont="1" applyFill="1" applyBorder="1" applyAlignment="1">
      <alignment horizontal="left" vertical="center"/>
    </xf>
    <xf numFmtId="49" fontId="16" fillId="3" borderId="2" xfId="0" applyNumberFormat="1" applyFont="1" applyFill="1" applyBorder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6" fillId="5" borderId="3" xfId="0" applyFont="1" applyFill="1" applyBorder="1" applyAlignment="1">
      <alignment horizontal="left"/>
    </xf>
    <xf numFmtId="49" fontId="16" fillId="5" borderId="8" xfId="0" applyNumberFormat="1" applyFont="1" applyFill="1" applyBorder="1" applyAlignment="1">
      <alignment horizontal="left"/>
    </xf>
    <xf numFmtId="49" fontId="16" fillId="5" borderId="1" xfId="0" applyNumberFormat="1" applyFont="1" applyFill="1" applyBorder="1" applyAlignment="1">
      <alignment horizontal="left"/>
    </xf>
    <xf numFmtId="0" fontId="16" fillId="3" borderId="7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4" fontId="9" fillId="0" borderId="4" xfId="0" applyNumberFormat="1" applyFont="1" applyBorder="1" applyAlignment="1">
      <alignment horizontal="right" vertical="center"/>
    </xf>
    <xf numFmtId="4" fontId="9" fillId="0" borderId="11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24" fillId="18" borderId="4" xfId="0" applyFont="1" applyFill="1" applyBorder="1" applyAlignment="1" applyProtection="1">
      <alignment horizontal="right" vertical="center" wrapText="1"/>
      <protection locked="0"/>
    </xf>
    <xf numFmtId="0" fontId="24" fillId="18" borderId="11" xfId="0" applyFont="1" applyFill="1" applyBorder="1" applyAlignment="1" applyProtection="1">
      <alignment horizontal="right" vertical="center" wrapText="1"/>
      <protection locked="0"/>
    </xf>
    <xf numFmtId="2" fontId="24" fillId="0" borderId="4" xfId="0" applyNumberFormat="1" applyFont="1" applyBorder="1" applyAlignment="1" applyProtection="1">
      <alignment horizontal="right" vertical="center" wrapText="1"/>
      <protection locked="0"/>
    </xf>
    <xf numFmtId="2" fontId="24" fillId="0" borderId="11" xfId="0" applyNumberFormat="1" applyFont="1" applyBorder="1" applyAlignment="1" applyProtection="1">
      <alignment horizontal="right" vertical="center" wrapText="1"/>
      <protection locked="0"/>
    </xf>
    <xf numFmtId="0" fontId="17" fillId="16" borderId="18" xfId="0" applyFont="1" applyFill="1" applyBorder="1" applyAlignment="1">
      <alignment horizontal="left" vertical="center"/>
    </xf>
    <xf numFmtId="0" fontId="17" fillId="16" borderId="19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20" borderId="3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6" fillId="11" borderId="8" xfId="0" applyFont="1" applyFill="1" applyBorder="1" applyAlignment="1">
      <alignment horizontal="left"/>
    </xf>
    <xf numFmtId="0" fontId="16" fillId="11" borderId="1" xfId="0" applyFont="1" applyFill="1" applyBorder="1" applyAlignment="1">
      <alignment horizontal="left"/>
    </xf>
    <xf numFmtId="0" fontId="16" fillId="10" borderId="0" xfId="0" applyFont="1" applyFill="1" applyAlignment="1">
      <alignment horizontal="center"/>
    </xf>
    <xf numFmtId="0" fontId="17" fillId="6" borderId="8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34" fillId="24" borderId="3" xfId="0" applyFont="1" applyFill="1" applyBorder="1" applyAlignment="1">
      <alignment horizontal="left" vertical="center"/>
    </xf>
    <xf numFmtId="0" fontId="34" fillId="24" borderId="3" xfId="0" applyFont="1" applyFill="1" applyBorder="1" applyAlignment="1">
      <alignment horizontal="center" vertical="center" wrapText="1"/>
    </xf>
    <xf numFmtId="0" fontId="34" fillId="25" borderId="3" xfId="0" applyFont="1" applyFill="1" applyBorder="1" applyAlignment="1">
      <alignment horizontal="left"/>
    </xf>
    <xf numFmtId="0" fontId="34" fillId="24" borderId="3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9" fontId="16" fillId="3" borderId="7" xfId="0" applyNumberFormat="1" applyFont="1" applyFill="1" applyBorder="1" applyAlignment="1">
      <alignment horizontal="left" vertical="center" wrapText="1"/>
    </xf>
    <xf numFmtId="49" fontId="16" fillId="3" borderId="10" xfId="0" applyNumberFormat="1" applyFont="1" applyFill="1" applyBorder="1" applyAlignment="1">
      <alignment horizontal="left" vertical="center" wrapText="1"/>
    </xf>
    <xf numFmtId="49" fontId="16" fillId="3" borderId="14" xfId="0" applyNumberFormat="1" applyFont="1" applyFill="1" applyBorder="1" applyAlignment="1">
      <alignment horizontal="left" vertical="center" wrapText="1"/>
    </xf>
    <xf numFmtId="49" fontId="16" fillId="3" borderId="2" xfId="0" applyNumberFormat="1" applyFont="1" applyFill="1" applyBorder="1" applyAlignment="1">
      <alignment horizontal="left" vertical="center" wrapText="1"/>
    </xf>
    <xf numFmtId="49" fontId="16" fillId="11" borderId="8" xfId="0" applyNumberFormat="1" applyFont="1" applyFill="1" applyBorder="1" applyAlignment="1">
      <alignment horizontal="left"/>
    </xf>
    <xf numFmtId="49" fontId="16" fillId="11" borderId="1" xfId="0" applyNumberFormat="1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1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7" fillId="19" borderId="8" xfId="0" applyFont="1" applyFill="1" applyBorder="1" applyAlignment="1">
      <alignment horizontal="left"/>
    </xf>
    <xf numFmtId="0" fontId="17" fillId="19" borderId="1" xfId="0" applyFont="1" applyFill="1" applyBorder="1" applyAlignment="1">
      <alignment horizontal="left"/>
    </xf>
    <xf numFmtId="49" fontId="24" fillId="0" borderId="4" xfId="0" applyNumberFormat="1" applyFont="1" applyBorder="1" applyAlignment="1">
      <alignment horizontal="left" vertical="center" wrapText="1"/>
    </xf>
    <xf numFmtId="49" fontId="24" fillId="0" borderId="11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16" fillId="3" borderId="12" xfId="0" applyNumberFormat="1" applyFont="1" applyFill="1" applyBorder="1" applyAlignment="1">
      <alignment horizontal="left" vertical="center"/>
    </xf>
    <xf numFmtId="49" fontId="16" fillId="3" borderId="13" xfId="0" applyNumberFormat="1" applyFont="1" applyFill="1" applyBorder="1" applyAlignment="1">
      <alignment horizontal="left" vertical="center"/>
    </xf>
    <xf numFmtId="0" fontId="10" fillId="10" borderId="0" xfId="0" applyFont="1" applyFill="1" applyAlignment="1">
      <alignment horizontal="center"/>
    </xf>
    <xf numFmtId="49" fontId="16" fillId="3" borderId="3" xfId="0" applyNumberFormat="1" applyFont="1" applyFill="1" applyBorder="1" applyAlignment="1">
      <alignment horizontal="left" vertical="center" wrapText="1"/>
    </xf>
    <xf numFmtId="49" fontId="16" fillId="3" borderId="3" xfId="0" applyNumberFormat="1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left"/>
    </xf>
    <xf numFmtId="0" fontId="16" fillId="5" borderId="14" xfId="0" applyFont="1" applyFill="1" applyBorder="1" applyAlignment="1">
      <alignment horizontal="left"/>
    </xf>
    <xf numFmtId="0" fontId="16" fillId="5" borderId="2" xfId="0" applyFont="1" applyFill="1" applyBorder="1" applyAlignment="1">
      <alignment horizontal="left"/>
    </xf>
    <xf numFmtId="0" fontId="10" fillId="6" borderId="0" xfId="0" applyFont="1" applyFill="1" applyAlignment="1">
      <alignment horizontal="center"/>
    </xf>
    <xf numFmtId="0" fontId="10" fillId="20" borderId="3" xfId="0" applyFont="1" applyFill="1" applyBorder="1" applyAlignment="1">
      <alignment horizontal="left"/>
    </xf>
    <xf numFmtId="49" fontId="16" fillId="3" borderId="3" xfId="0" applyNumberFormat="1" applyFont="1" applyFill="1" applyBorder="1" applyAlignment="1">
      <alignment vertical="center" wrapText="1"/>
    </xf>
    <xf numFmtId="0" fontId="41" fillId="42" borderId="22" xfId="0" applyFont="1" applyFill="1" applyBorder="1" applyAlignment="1">
      <alignment horizontal="left" vertical="center" wrapText="1"/>
    </xf>
    <xf numFmtId="0" fontId="41" fillId="42" borderId="0" xfId="0" applyFont="1" applyFill="1" applyAlignment="1">
      <alignment horizontal="left" vertical="center" wrapText="1"/>
    </xf>
    <xf numFmtId="0" fontId="48" fillId="42" borderId="22" xfId="0" applyFont="1" applyFill="1" applyBorder="1" applyAlignment="1">
      <alignment horizontal="left" vertical="center" wrapText="1"/>
    </xf>
    <xf numFmtId="0" fontId="48" fillId="4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48" fillId="0" borderId="0" xfId="0" applyFont="1" applyAlignment="1">
      <alignment horizontal="left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6" fillId="6" borderId="8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left"/>
    </xf>
    <xf numFmtId="0" fontId="12" fillId="0" borderId="8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41" fillId="24" borderId="3" xfId="0" applyFont="1" applyFill="1" applyBorder="1" applyAlignment="1">
      <alignment horizontal="left" vertical="center"/>
    </xf>
    <xf numFmtId="0" fontId="37" fillId="30" borderId="3" xfId="0" applyFont="1" applyFill="1" applyBorder="1" applyAlignment="1">
      <alignment horizontal="left"/>
    </xf>
    <xf numFmtId="0" fontId="37" fillId="36" borderId="8" xfId="0" applyFont="1" applyFill="1" applyBorder="1" applyAlignment="1">
      <alignment horizontal="left"/>
    </xf>
    <xf numFmtId="0" fontId="37" fillId="36" borderId="1" xfId="0" applyFont="1" applyFill="1" applyBorder="1" applyAlignment="1">
      <alignment horizontal="left"/>
    </xf>
    <xf numFmtId="0" fontId="39" fillId="0" borderId="8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7" fillId="0" borderId="8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10" fillId="6" borderId="8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left"/>
    </xf>
    <xf numFmtId="3" fontId="40" fillId="16" borderId="7" xfId="0" applyNumberFormat="1" applyFont="1" applyFill="1" applyBorder="1" applyAlignment="1">
      <alignment horizontal="center"/>
    </xf>
    <xf numFmtId="3" fontId="40" fillId="16" borderId="14" xfId="0" applyNumberFormat="1" applyFont="1" applyFill="1" applyBorder="1" applyAlignment="1">
      <alignment horizontal="center"/>
    </xf>
    <xf numFmtId="0" fontId="16" fillId="6" borderId="3" xfId="0" applyFont="1" applyFill="1" applyBorder="1" applyAlignment="1">
      <alignment horizontal="left"/>
    </xf>
    <xf numFmtId="3" fontId="39" fillId="16" borderId="4" xfId="0" applyNumberFormat="1" applyFont="1" applyFill="1" applyBorder="1" applyAlignment="1">
      <alignment horizontal="center" vertical="center"/>
    </xf>
    <xf numFmtId="3" fontId="39" fillId="16" borderId="11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7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37" fillId="24" borderId="3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/>
    </xf>
    <xf numFmtId="0" fontId="37" fillId="0" borderId="8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7" fillId="25" borderId="3" xfId="0" applyFont="1" applyFill="1" applyBorder="1" applyAlignment="1">
      <alignment horizontal="left"/>
    </xf>
    <xf numFmtId="0" fontId="10" fillId="10" borderId="8" xfId="0" applyFont="1" applyFill="1" applyBorder="1" applyAlignment="1">
      <alignment horizontal="left"/>
    </xf>
    <xf numFmtId="0" fontId="10" fillId="10" borderId="1" xfId="0" applyFont="1" applyFill="1" applyBorder="1" applyAlignment="1">
      <alignment horizontal="left"/>
    </xf>
    <xf numFmtId="0" fontId="33" fillId="28" borderId="16" xfId="0" applyFont="1" applyFill="1" applyBorder="1" applyAlignment="1">
      <alignment horizontal="center"/>
    </xf>
    <xf numFmtId="0" fontId="33" fillId="28" borderId="0" xfId="0" applyFont="1" applyFill="1" applyAlignment="1">
      <alignment horizontal="center"/>
    </xf>
    <xf numFmtId="0" fontId="33" fillId="28" borderId="20" xfId="0" applyFont="1" applyFill="1" applyBorder="1" applyAlignment="1">
      <alignment horizontal="center"/>
    </xf>
    <xf numFmtId="0" fontId="39" fillId="0" borderId="4" xfId="0" applyFont="1" applyBorder="1" applyAlignment="1">
      <alignment horizontal="left" vertical="center"/>
    </xf>
    <xf numFmtId="0" fontId="36" fillId="29" borderId="16" xfId="0" applyFont="1" applyFill="1" applyBorder="1" applyAlignment="1">
      <alignment horizontal="center"/>
    </xf>
    <xf numFmtId="0" fontId="36" fillId="29" borderId="0" xfId="0" applyFont="1" applyFill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16" fillId="6" borderId="7" xfId="0" applyFont="1" applyFill="1" applyBorder="1" applyAlignment="1">
      <alignment horizontal="left"/>
    </xf>
    <xf numFmtId="0" fontId="16" fillId="6" borderId="10" xfId="0" applyFont="1" applyFill="1" applyBorder="1" applyAlignment="1">
      <alignment horizontal="left"/>
    </xf>
    <xf numFmtId="49" fontId="37" fillId="25" borderId="3" xfId="0" applyNumberFormat="1" applyFont="1" applyFill="1" applyBorder="1" applyAlignment="1">
      <alignment horizontal="left"/>
    </xf>
    <xf numFmtId="0" fontId="37" fillId="36" borderId="3" xfId="0" applyFont="1" applyFill="1" applyBorder="1" applyAlignment="1">
      <alignment horizontal="left"/>
    </xf>
    <xf numFmtId="0" fontId="37" fillId="25" borderId="8" xfId="0" applyFont="1" applyFill="1" applyBorder="1" applyAlignment="1">
      <alignment horizontal="left"/>
    </xf>
    <xf numFmtId="0" fontId="37" fillId="25" borderId="1" xfId="0" applyFont="1" applyFill="1" applyBorder="1" applyAlignment="1">
      <alignment horizontal="left"/>
    </xf>
    <xf numFmtId="0" fontId="12" fillId="0" borderId="3" xfId="0" applyFont="1" applyBorder="1" applyAlignment="1">
      <alignment horizontal="left" wrapText="1"/>
    </xf>
    <xf numFmtId="0" fontId="10" fillId="5" borderId="3" xfId="0" applyFont="1" applyFill="1" applyBorder="1" applyAlignment="1">
      <alignment horizontal="left"/>
    </xf>
    <xf numFmtId="4" fontId="20" fillId="0" borderId="4" xfId="0" applyNumberFormat="1" applyFont="1" applyBorder="1" applyAlignment="1">
      <alignment horizontal="right" vertical="center"/>
    </xf>
    <xf numFmtId="4" fontId="20" fillId="0" borderId="11" xfId="0" applyNumberFormat="1" applyFont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/>
    </xf>
    <xf numFmtId="4" fontId="13" fillId="0" borderId="11" xfId="0" applyNumberFormat="1" applyFont="1" applyBorder="1" applyAlignment="1">
      <alignment horizontal="right" vertical="center"/>
    </xf>
    <xf numFmtId="0" fontId="37" fillId="24" borderId="8" xfId="0" applyFont="1" applyFill="1" applyBorder="1" applyAlignment="1">
      <alignment horizontal="left" vertical="center"/>
    </xf>
    <xf numFmtId="0" fontId="37" fillId="24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6" fillId="15" borderId="0" xfId="0" applyFont="1" applyFill="1" applyAlignment="1">
      <alignment horizontal="center" vertical="center"/>
    </xf>
    <xf numFmtId="0" fontId="7" fillId="15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13" borderId="3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textRotation="90"/>
    </xf>
    <xf numFmtId="0" fontId="2" fillId="0" borderId="28" xfId="0" applyFont="1" applyBorder="1" applyAlignment="1">
      <alignment horizontal="center" vertical="center" textRotation="90"/>
    </xf>
    <xf numFmtId="0" fontId="2" fillId="12" borderId="29" xfId="0" applyFont="1" applyFill="1" applyBorder="1" applyAlignment="1">
      <alignment horizontal="left" vertical="center"/>
    </xf>
    <xf numFmtId="0" fontId="2" fillId="15" borderId="3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 textRotation="90"/>
    </xf>
    <xf numFmtId="0" fontId="2" fillId="1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5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31" borderId="8" xfId="0" applyFont="1" applyFill="1" applyBorder="1" applyAlignment="1">
      <alignment horizontal="left" vertical="center"/>
    </xf>
    <xf numFmtId="0" fontId="2" fillId="31" borderId="9" xfId="0" applyFont="1" applyFill="1" applyBorder="1" applyAlignment="1">
      <alignment horizontal="left" vertical="center"/>
    </xf>
    <xf numFmtId="0" fontId="2" fillId="31" borderId="33" xfId="0" applyFont="1" applyFill="1" applyBorder="1" applyAlignment="1">
      <alignment horizontal="left" vertical="center"/>
    </xf>
    <xf numFmtId="0" fontId="2" fillId="13" borderId="8" xfId="0" applyFont="1" applyFill="1" applyBorder="1" applyAlignment="1">
      <alignment horizontal="left" vertical="center" wrapText="1"/>
    </xf>
    <xf numFmtId="0" fontId="2" fillId="13" borderId="9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/>
    </xf>
    <xf numFmtId="0" fontId="15" fillId="6" borderId="16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49" fontId="10" fillId="5" borderId="3" xfId="0" applyNumberFormat="1" applyFont="1" applyFill="1" applyBorder="1" applyAlignment="1">
      <alignment horizontal="left"/>
    </xf>
    <xf numFmtId="0" fontId="37" fillId="33" borderId="0" xfId="0" applyFont="1" applyFill="1" applyAlignment="1">
      <alignment horizont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41" fillId="0" borderId="8" xfId="0" applyNumberFormat="1" applyFont="1" applyBorder="1" applyAlignment="1">
      <alignment horizontal="center" vertical="center" wrapText="1"/>
    </xf>
    <xf numFmtId="49" fontId="41" fillId="0" borderId="9" xfId="0" applyNumberFormat="1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4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34" fillId="32" borderId="3" xfId="0" applyFont="1" applyFill="1" applyBorder="1" applyAlignment="1">
      <alignment horizontal="left"/>
    </xf>
    <xf numFmtId="49" fontId="34" fillId="32" borderId="8" xfId="0" applyNumberFormat="1" applyFont="1" applyFill="1" applyBorder="1" applyAlignment="1">
      <alignment horizontal="left"/>
    </xf>
    <xf numFmtId="49" fontId="34" fillId="32" borderId="1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0" fillId="20" borderId="0" xfId="0" applyFont="1" applyFill="1" applyAlignment="1">
      <alignment horizontal="center"/>
    </xf>
    <xf numFmtId="0" fontId="16" fillId="22" borderId="0" xfId="0" applyFont="1" applyFill="1" applyAlignment="1">
      <alignment horizontal="center"/>
    </xf>
    <xf numFmtId="0" fontId="10" fillId="22" borderId="0" xfId="0" applyFont="1" applyFill="1" applyAlignment="1">
      <alignment horizontal="center"/>
    </xf>
    <xf numFmtId="0" fontId="27" fillId="5" borderId="8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 wrapText="1"/>
    </xf>
    <xf numFmtId="0" fontId="27" fillId="11" borderId="8" xfId="0" applyFont="1" applyFill="1" applyBorder="1" applyAlignment="1">
      <alignment horizontal="left" vertical="center" wrapText="1"/>
    </xf>
    <xf numFmtId="0" fontId="27" fillId="11" borderId="1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2" fillId="0" borderId="9" xfId="0" applyFont="1" applyBorder="1" applyAlignment="1">
      <alignment horizontal="left"/>
    </xf>
    <xf numFmtId="0" fontId="27" fillId="23" borderId="8" xfId="0" applyFont="1" applyFill="1" applyBorder="1" applyAlignment="1">
      <alignment horizontal="left" vertical="center" wrapText="1"/>
    </xf>
    <xf numFmtId="0" fontId="27" fillId="23" borderId="1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20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14" fillId="22" borderId="0" xfId="0" applyFont="1" applyFill="1" applyAlignment="1">
      <alignment horizontal="center"/>
    </xf>
    <xf numFmtId="0" fontId="14" fillId="20" borderId="0" xfId="0" applyFont="1" applyFill="1" applyAlignment="1">
      <alignment horizontal="center"/>
    </xf>
    <xf numFmtId="49" fontId="44" fillId="0" borderId="8" xfId="0" applyNumberFormat="1" applyFont="1" applyBorder="1" applyAlignment="1">
      <alignment horizontal="center" vertical="center"/>
    </xf>
    <xf numFmtId="49" fontId="44" fillId="0" borderId="9" xfId="0" applyNumberFormat="1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center" vertical="center"/>
    </xf>
    <xf numFmtId="49" fontId="16" fillId="5" borderId="8" xfId="0" applyNumberFormat="1" applyFont="1" applyFill="1" applyBorder="1" applyAlignment="1">
      <alignment horizontal="left" vertical="center"/>
    </xf>
    <xf numFmtId="49" fontId="16" fillId="5" borderId="1" xfId="0" applyNumberFormat="1" applyFont="1" applyFill="1" applyBorder="1" applyAlignment="1">
      <alignment horizontal="left" vertical="center"/>
    </xf>
    <xf numFmtId="49" fontId="16" fillId="5" borderId="3" xfId="0" applyNumberFormat="1" applyFont="1" applyFill="1" applyBorder="1" applyAlignment="1">
      <alignment horizontal="left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5" borderId="14" xfId="0" applyNumberFormat="1" applyFont="1" applyFill="1" applyBorder="1" applyAlignment="1">
      <alignment horizontal="left" vertical="center"/>
    </xf>
    <xf numFmtId="49" fontId="16" fillId="5" borderId="2" xfId="0" applyNumberFormat="1" applyFont="1" applyFill="1" applyBorder="1" applyAlignment="1">
      <alignment horizontal="left" vertical="center"/>
    </xf>
    <xf numFmtId="49" fontId="44" fillId="0" borderId="8" xfId="0" applyNumberFormat="1" applyFont="1" applyBorder="1" applyAlignment="1">
      <alignment horizontal="center" vertical="center" wrapText="1"/>
    </xf>
    <xf numFmtId="49" fontId="44" fillId="0" borderId="9" xfId="0" applyNumberFormat="1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9" fontId="44" fillId="0" borderId="7" xfId="0" applyNumberFormat="1" applyFont="1" applyBorder="1" applyAlignment="1">
      <alignment horizontal="center" vertical="center"/>
    </xf>
    <xf numFmtId="49" fontId="44" fillId="0" borderId="5" xfId="0" applyNumberFormat="1" applyFont="1" applyBorder="1" applyAlignment="1">
      <alignment horizontal="center" vertical="center"/>
    </xf>
    <xf numFmtId="49" fontId="44" fillId="0" borderId="10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/>
    </xf>
    <xf numFmtId="0" fontId="14" fillId="4" borderId="0" xfId="0" applyFont="1" applyFill="1" applyAlignment="1">
      <alignment horizontal="center"/>
    </xf>
    <xf numFmtId="0" fontId="14" fillId="9" borderId="8" xfId="0" applyFont="1" applyFill="1" applyBorder="1" applyAlignment="1">
      <alignment horizontal="center"/>
    </xf>
    <xf numFmtId="0" fontId="14" fillId="9" borderId="9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left"/>
    </xf>
    <xf numFmtId="0" fontId="31" fillId="9" borderId="8" xfId="0" applyFont="1" applyFill="1" applyBorder="1" applyAlignment="1">
      <alignment horizontal="center"/>
    </xf>
    <xf numFmtId="0" fontId="31" fillId="9" borderId="9" xfId="0" applyFont="1" applyFill="1" applyBorder="1" applyAlignment="1">
      <alignment horizontal="center"/>
    </xf>
    <xf numFmtId="0" fontId="31" fillId="9" borderId="1" xfId="0" applyFont="1" applyFill="1" applyBorder="1" applyAlignment="1">
      <alignment horizontal="center"/>
    </xf>
  </cellXfs>
  <cellStyles count="6">
    <cellStyle name="Moeda" xfId="1" builtinId="4"/>
    <cellStyle name="Normal" xfId="0" builtinId="0"/>
    <cellStyle name="Normal 2" xfId="2"/>
    <cellStyle name="Separador de milhares" xfId="4" builtinId="3"/>
    <cellStyle name="Separador de milhares 2" xfId="3"/>
    <cellStyle name="Vírgula 2" xfId="5"/>
  </cellStyles>
  <dxfs count="0"/>
  <tableStyles count="0" defaultTableStyle="TableStyleMedium9" defaultPivotStyle="PivotStyleLight16"/>
  <colors>
    <mruColors>
      <color rgb="FFFF0000"/>
      <color rgb="FFCC0000"/>
      <color rgb="FFC6D79B"/>
      <color rgb="FFD60093"/>
      <color rgb="FFFF0066"/>
      <color rgb="FFFF3399"/>
      <color rgb="FFFF33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4562"/>
  <sheetViews>
    <sheetView topLeftCell="B72" zoomScaleSheetLayoutView="80" workbookViewId="0">
      <selection activeCell="E88" sqref="E88"/>
    </sheetView>
  </sheetViews>
  <sheetFormatPr defaultColWidth="4.28515625" defaultRowHeight="14.25"/>
  <cols>
    <col min="1" max="1" width="58.42578125" style="4" hidden="1" customWidth="1"/>
    <col min="2" max="2" width="11.28515625" style="4" bestFit="1" customWidth="1"/>
    <col min="3" max="3" width="44.28515625" style="4" customWidth="1"/>
    <col min="4" max="4" width="16.42578125" style="4" bestFit="1" customWidth="1"/>
    <col min="5" max="5" width="9" style="47" bestFit="1" customWidth="1"/>
    <col min="6" max="6" width="10.7109375" style="48" customWidth="1"/>
    <col min="7" max="8" width="10.7109375" style="4" customWidth="1"/>
    <col min="9" max="9" width="12.42578125" style="106" bestFit="1" customWidth="1"/>
    <col min="10" max="196" width="9.140625" style="4" customWidth="1"/>
    <col min="197" max="197" width="8.28515625" style="4" customWidth="1"/>
    <col min="198" max="198" width="65" style="4" customWidth="1"/>
    <col min="199" max="199" width="10" style="4" customWidth="1"/>
    <col min="200" max="200" width="9.28515625" style="4" customWidth="1"/>
    <col min="201" max="201" width="7.42578125" style="4" customWidth="1"/>
    <col min="202" max="202" width="10.85546875" style="4" customWidth="1"/>
    <col min="203" max="203" width="9.7109375" style="4" customWidth="1"/>
    <col min="204" max="204" width="10.7109375" style="4" customWidth="1"/>
    <col min="205" max="205" width="7.42578125" style="4" customWidth="1"/>
    <col min="206" max="206" width="10.42578125" style="4" customWidth="1"/>
    <col min="207" max="207" width="9.7109375" style="4" customWidth="1"/>
    <col min="208" max="208" width="11" style="4" customWidth="1"/>
    <col min="209" max="209" width="7.42578125" style="4" customWidth="1"/>
    <col min="210" max="210" width="10.85546875" style="4" customWidth="1"/>
    <col min="211" max="212" width="11" style="4" customWidth="1"/>
    <col min="213" max="213" width="7.85546875" style="4" customWidth="1"/>
    <col min="214" max="216" width="10.7109375" style="4" customWidth="1"/>
    <col min="217" max="16384" width="4.28515625" style="4"/>
  </cols>
  <sheetData>
    <row r="1" spans="2:9" ht="15">
      <c r="B1" s="630" t="s">
        <v>3812</v>
      </c>
      <c r="C1" s="630"/>
      <c r="D1" s="630"/>
      <c r="E1" s="630"/>
      <c r="F1" s="630"/>
      <c r="G1" s="630"/>
      <c r="H1" s="630"/>
    </row>
    <row r="2" spans="2:9" s="5" customFormat="1" ht="15">
      <c r="B2" s="630" t="s">
        <v>3813</v>
      </c>
      <c r="C2" s="630"/>
      <c r="D2" s="630"/>
      <c r="E2" s="630"/>
      <c r="F2" s="630"/>
      <c r="G2" s="630"/>
      <c r="H2" s="630"/>
      <c r="I2" s="106"/>
    </row>
    <row r="3" spans="2:9" s="5" customFormat="1" ht="15">
      <c r="B3" s="630" t="s">
        <v>8773</v>
      </c>
      <c r="C3" s="630"/>
      <c r="D3" s="630"/>
      <c r="E3" s="630"/>
      <c r="F3" s="630"/>
      <c r="G3" s="630"/>
      <c r="H3" s="630"/>
      <c r="I3" s="106"/>
    </row>
    <row r="4" spans="2:9" s="5" customFormat="1" ht="10.5" customHeight="1">
      <c r="I4" s="106"/>
    </row>
    <row r="5" spans="2:9" s="5" customFormat="1">
      <c r="B5" s="631" t="str">
        <f>Configuração!D3</f>
        <v>CONTRATUALIZAÇÃO_2025</v>
      </c>
      <c r="C5" s="631"/>
      <c r="D5" s="631"/>
      <c r="E5" s="631"/>
      <c r="F5" s="631"/>
      <c r="G5" s="631"/>
      <c r="H5" s="631"/>
      <c r="I5" s="106"/>
    </row>
    <row r="6" spans="2:9" s="5" customFormat="1">
      <c r="B6" s="631" t="str">
        <f>Configuração!D5</f>
        <v>CNES_ESTABELECIMENTO</v>
      </c>
      <c r="C6" s="631"/>
      <c r="D6" s="631"/>
      <c r="E6" s="631"/>
      <c r="F6" s="631"/>
      <c r="G6" s="631"/>
      <c r="H6" s="631"/>
      <c r="I6" s="106"/>
    </row>
    <row r="7" spans="2:9" s="5" customFormat="1" ht="12.75">
      <c r="B7" s="633" t="str">
        <f>Configuração!D6</f>
        <v>CONTRATO Nº</v>
      </c>
      <c r="C7" s="633"/>
      <c r="D7" s="633"/>
      <c r="E7" s="633"/>
      <c r="F7" s="633"/>
      <c r="G7" s="633"/>
      <c r="H7" s="633"/>
      <c r="I7" s="106"/>
    </row>
    <row r="8" spans="2:9" s="5" customFormat="1" ht="12.75">
      <c r="E8" s="8"/>
      <c r="F8" s="9"/>
      <c r="I8" s="106"/>
    </row>
    <row r="9" spans="2:9" s="5" customFormat="1">
      <c r="B9" s="632" t="s">
        <v>10</v>
      </c>
      <c r="C9" s="632"/>
      <c r="D9" s="632"/>
      <c r="E9" s="632"/>
      <c r="F9" s="632"/>
      <c r="G9" s="632"/>
      <c r="H9" s="632"/>
      <c r="I9" s="7"/>
    </row>
    <row r="10" spans="2:9" s="5" customFormat="1" ht="12.75">
      <c r="C10" s="10"/>
      <c r="D10" s="10"/>
      <c r="E10" s="8"/>
      <c r="F10" s="9"/>
      <c r="I10" s="106"/>
    </row>
    <row r="11" spans="2:9" s="5" customFormat="1" ht="12.75">
      <c r="B11" s="648" t="s">
        <v>11</v>
      </c>
      <c r="C11" s="648"/>
      <c r="D11" s="648"/>
      <c r="E11" s="648"/>
      <c r="F11" s="648"/>
      <c r="G11" s="648"/>
      <c r="H11" s="648"/>
      <c r="I11" s="106"/>
    </row>
    <row r="12" spans="2:9" s="5" customFormat="1" ht="12.75">
      <c r="E12" s="11"/>
      <c r="F12" s="6"/>
      <c r="I12" s="106"/>
    </row>
    <row r="13" spans="2:9" s="5" customFormat="1" ht="12.75">
      <c r="B13" s="585" t="s">
        <v>5647</v>
      </c>
      <c r="C13" s="586"/>
      <c r="D13" s="604" t="str">
        <f>Configuração!A3</f>
        <v>SIGTAP
08/2025</v>
      </c>
      <c r="E13" s="570" t="str">
        <f>B6</f>
        <v>CNES_ESTABELECIMENTO</v>
      </c>
      <c r="F13" s="570"/>
      <c r="G13" s="570"/>
      <c r="H13" s="570"/>
      <c r="I13" s="106"/>
    </row>
    <row r="14" spans="2:9" s="5" customFormat="1" ht="22.5">
      <c r="B14" s="587"/>
      <c r="C14" s="588"/>
      <c r="D14" s="605"/>
      <c r="E14" s="12" t="s">
        <v>12</v>
      </c>
      <c r="F14" s="50" t="s">
        <v>3815</v>
      </c>
      <c r="G14" s="51" t="s">
        <v>3756</v>
      </c>
      <c r="H14" s="50" t="s">
        <v>3814</v>
      </c>
      <c r="I14" s="106"/>
    </row>
    <row r="15" spans="2:9" s="5" customFormat="1" ht="13.15" customHeight="1">
      <c r="B15" s="57" t="s">
        <v>2305</v>
      </c>
      <c r="C15" s="117" t="s">
        <v>5648</v>
      </c>
      <c r="D15" s="62">
        <v>2.7</v>
      </c>
      <c r="E15" s="253">
        <v>0</v>
      </c>
      <c r="F15" s="45">
        <f t="shared" ref="F15:F17" si="0">D15*E15</f>
        <v>0</v>
      </c>
      <c r="G15" s="46">
        <f t="shared" ref="G15:G17" si="1">E15/12</f>
        <v>0</v>
      </c>
      <c r="H15" s="45">
        <f t="shared" ref="H15:H17" si="2">F15/12</f>
        <v>0</v>
      </c>
      <c r="I15" s="106"/>
    </row>
    <row r="16" spans="2:9" s="5" customFormat="1" ht="13.15" customHeight="1">
      <c r="B16" s="57" t="s">
        <v>709</v>
      </c>
      <c r="C16" s="117" t="s">
        <v>5649</v>
      </c>
      <c r="D16" s="62">
        <v>3</v>
      </c>
      <c r="E16" s="253">
        <v>0</v>
      </c>
      <c r="F16" s="45">
        <f t="shared" si="0"/>
        <v>0</v>
      </c>
      <c r="G16" s="46">
        <f t="shared" si="1"/>
        <v>0</v>
      </c>
      <c r="H16" s="45">
        <f t="shared" si="2"/>
        <v>0</v>
      </c>
      <c r="I16" s="106"/>
    </row>
    <row r="17" spans="2:9" s="5" customFormat="1" ht="13.15" customHeight="1">
      <c r="B17" s="57" t="s">
        <v>710</v>
      </c>
      <c r="C17" s="117" t="s">
        <v>5650</v>
      </c>
      <c r="D17" s="62">
        <v>11.06</v>
      </c>
      <c r="E17" s="253">
        <v>0</v>
      </c>
      <c r="F17" s="45">
        <f t="shared" si="0"/>
        <v>0</v>
      </c>
      <c r="G17" s="46">
        <f t="shared" si="1"/>
        <v>0</v>
      </c>
      <c r="H17" s="45">
        <f t="shared" si="2"/>
        <v>0</v>
      </c>
      <c r="I17" s="106"/>
    </row>
    <row r="18" spans="2:9" s="5" customFormat="1" ht="12.75">
      <c r="B18" s="606" t="s">
        <v>7722</v>
      </c>
      <c r="C18" s="645"/>
      <c r="D18" s="18">
        <f>SUM(D15:D17)</f>
        <v>16.760000000000002</v>
      </c>
      <c r="E18" s="19">
        <f>SUM(E15:E17)</f>
        <v>0</v>
      </c>
      <c r="F18" s="18">
        <f>SUM(F15:F17)</f>
        <v>0</v>
      </c>
      <c r="G18" s="19">
        <f>SUM(G15:G17)</f>
        <v>0</v>
      </c>
      <c r="H18" s="18">
        <f>SUM(H15:H17)</f>
        <v>0</v>
      </c>
      <c r="I18" s="106"/>
    </row>
    <row r="19" spans="2:9" s="5" customFormat="1" ht="12.75">
      <c r="E19" s="11"/>
      <c r="F19" s="6"/>
      <c r="I19" s="106"/>
    </row>
    <row r="20" spans="2:9" s="5" customFormat="1" ht="12.75">
      <c r="B20" s="634" t="s">
        <v>6451</v>
      </c>
      <c r="C20" s="635"/>
      <c r="D20" s="260">
        <f>D18</f>
        <v>16.760000000000002</v>
      </c>
      <c r="E20" s="261">
        <f>E18</f>
        <v>0</v>
      </c>
      <c r="F20" s="258">
        <f>F18</f>
        <v>0</v>
      </c>
      <c r="G20" s="259">
        <f>G18</f>
        <v>0</v>
      </c>
      <c r="H20" s="258">
        <f>H18</f>
        <v>0</v>
      </c>
      <c r="I20" s="106"/>
    </row>
    <row r="21" spans="2:9" s="5" customFormat="1" ht="12.75">
      <c r="E21" s="11"/>
      <c r="F21" s="6"/>
      <c r="I21" s="106"/>
    </row>
    <row r="22" spans="2:9" s="5" customFormat="1" ht="12.75">
      <c r="B22" s="585" t="s">
        <v>501</v>
      </c>
      <c r="C22" s="586"/>
      <c r="D22" s="604" t="str">
        <f>D$13</f>
        <v>SIGTAP
08/2025</v>
      </c>
      <c r="E22" s="570" t="str">
        <f>E$13</f>
        <v>CNES_ESTABELECIMENTO</v>
      </c>
      <c r="F22" s="570"/>
      <c r="G22" s="570"/>
      <c r="H22" s="570"/>
      <c r="I22" s="106"/>
    </row>
    <row r="23" spans="2:9" s="5" customFormat="1" ht="22.5">
      <c r="B23" s="587"/>
      <c r="C23" s="588"/>
      <c r="D23" s="605"/>
      <c r="E23" s="12" t="s">
        <v>12</v>
      </c>
      <c r="F23" s="50" t="s">
        <v>3815</v>
      </c>
      <c r="G23" s="51" t="s">
        <v>3756</v>
      </c>
      <c r="H23" s="50" t="s">
        <v>3814</v>
      </c>
      <c r="I23" s="106"/>
    </row>
    <row r="24" spans="2:9" s="5" customFormat="1" ht="12.75">
      <c r="B24" s="141" t="s">
        <v>2306</v>
      </c>
      <c r="C24" s="141" t="s">
        <v>5651</v>
      </c>
      <c r="D24" s="498">
        <v>2.2000000000000002</v>
      </c>
      <c r="E24" s="252">
        <v>0</v>
      </c>
      <c r="F24" s="45">
        <f t="shared" ref="F24:F78" si="3">D24*E24</f>
        <v>0</v>
      </c>
      <c r="G24" s="46">
        <f t="shared" ref="G24:G78" si="4">E24/12</f>
        <v>0</v>
      </c>
      <c r="H24" s="45">
        <f t="shared" ref="H24:H78" si="5">F24/12</f>
        <v>0</v>
      </c>
      <c r="I24" s="106"/>
    </row>
    <row r="25" spans="2:9" s="5" customFormat="1" ht="12.75">
      <c r="B25" s="141" t="s">
        <v>19</v>
      </c>
      <c r="C25" s="141" t="s">
        <v>5652</v>
      </c>
      <c r="D25" s="498">
        <v>14.1</v>
      </c>
      <c r="E25" s="252">
        <v>0</v>
      </c>
      <c r="F25" s="45">
        <f t="shared" si="3"/>
        <v>0</v>
      </c>
      <c r="G25" s="46">
        <f t="shared" si="4"/>
        <v>0</v>
      </c>
      <c r="H25" s="45">
        <f t="shared" si="5"/>
        <v>0</v>
      </c>
      <c r="I25" s="106"/>
    </row>
    <row r="26" spans="2:9" s="5" customFormat="1" ht="12.75">
      <c r="B26" s="141" t="s">
        <v>20</v>
      </c>
      <c r="C26" s="141" t="s">
        <v>5653</v>
      </c>
      <c r="D26" s="498">
        <v>18.46</v>
      </c>
      <c r="E26" s="252">
        <v>0</v>
      </c>
      <c r="F26" s="45">
        <f t="shared" si="3"/>
        <v>0</v>
      </c>
      <c r="G26" s="46">
        <f t="shared" si="4"/>
        <v>0</v>
      </c>
      <c r="H26" s="45">
        <f t="shared" si="5"/>
        <v>0</v>
      </c>
      <c r="I26" s="106"/>
    </row>
    <row r="27" spans="2:9" s="5" customFormat="1" ht="12.75">
      <c r="B27" s="141" t="s">
        <v>2307</v>
      </c>
      <c r="C27" s="141" t="s">
        <v>5654</v>
      </c>
      <c r="D27" s="498">
        <v>41.68</v>
      </c>
      <c r="E27" s="252">
        <v>0</v>
      </c>
      <c r="F27" s="45">
        <f t="shared" si="3"/>
        <v>0</v>
      </c>
      <c r="G27" s="46">
        <f t="shared" si="4"/>
        <v>0</v>
      </c>
      <c r="H27" s="45">
        <f t="shared" si="5"/>
        <v>0</v>
      </c>
      <c r="I27" s="106"/>
    </row>
    <row r="28" spans="2:9" s="5" customFormat="1" ht="12.75">
      <c r="B28" s="141" t="s">
        <v>21</v>
      </c>
      <c r="C28" s="141" t="s">
        <v>5655</v>
      </c>
      <c r="D28" s="498">
        <v>18.329999999999998</v>
      </c>
      <c r="E28" s="252">
        <v>0</v>
      </c>
      <c r="F28" s="45">
        <f t="shared" si="3"/>
        <v>0</v>
      </c>
      <c r="G28" s="46">
        <f t="shared" si="4"/>
        <v>0</v>
      </c>
      <c r="H28" s="45">
        <f t="shared" si="5"/>
        <v>0</v>
      </c>
      <c r="I28" s="106"/>
    </row>
    <row r="29" spans="2:9" s="5" customFormat="1" ht="12.75">
      <c r="B29" s="141" t="s">
        <v>742</v>
      </c>
      <c r="C29" s="141" t="s">
        <v>3816</v>
      </c>
      <c r="D29" s="498">
        <v>19.059999999999999</v>
      </c>
      <c r="E29" s="252">
        <v>0</v>
      </c>
      <c r="F29" s="45">
        <f t="shared" si="3"/>
        <v>0</v>
      </c>
      <c r="G29" s="46">
        <f t="shared" si="4"/>
        <v>0</v>
      </c>
      <c r="H29" s="45">
        <f t="shared" si="5"/>
        <v>0</v>
      </c>
      <c r="I29" s="106"/>
    </row>
    <row r="30" spans="2:9" s="5" customFormat="1" ht="12.75">
      <c r="B30" s="141" t="s">
        <v>743</v>
      </c>
      <c r="C30" s="141" t="s">
        <v>3817</v>
      </c>
      <c r="D30" s="498">
        <v>31.1</v>
      </c>
      <c r="E30" s="252">
        <v>0</v>
      </c>
      <c r="F30" s="45">
        <f t="shared" si="3"/>
        <v>0</v>
      </c>
      <c r="G30" s="46">
        <f t="shared" si="4"/>
        <v>0</v>
      </c>
      <c r="H30" s="45">
        <f t="shared" si="5"/>
        <v>0</v>
      </c>
      <c r="I30" s="106"/>
    </row>
    <row r="31" spans="2:9" s="5" customFormat="1" ht="12.75">
      <c r="B31" s="141" t="s">
        <v>2308</v>
      </c>
      <c r="C31" s="141" t="s">
        <v>5656</v>
      </c>
      <c r="D31" s="498">
        <v>46.19</v>
      </c>
      <c r="E31" s="252">
        <v>0</v>
      </c>
      <c r="F31" s="45">
        <f t="shared" si="3"/>
        <v>0</v>
      </c>
      <c r="G31" s="46">
        <f t="shared" si="4"/>
        <v>0</v>
      </c>
      <c r="H31" s="45">
        <f t="shared" si="5"/>
        <v>0</v>
      </c>
      <c r="I31" s="106"/>
    </row>
    <row r="32" spans="2:9" s="5" customFormat="1" ht="12.75">
      <c r="B32" s="141" t="s">
        <v>744</v>
      </c>
      <c r="C32" s="141" t="s">
        <v>3818</v>
      </c>
      <c r="D32" s="498">
        <v>68.62</v>
      </c>
      <c r="E32" s="252">
        <v>0</v>
      </c>
      <c r="F32" s="45">
        <f t="shared" si="3"/>
        <v>0</v>
      </c>
      <c r="G32" s="46">
        <f t="shared" si="4"/>
        <v>0</v>
      </c>
      <c r="H32" s="45">
        <f t="shared" si="5"/>
        <v>0</v>
      </c>
      <c r="I32" s="106"/>
    </row>
    <row r="33" spans="2:9" s="5" customFormat="1" ht="12.75">
      <c r="B33" s="141" t="s">
        <v>22</v>
      </c>
      <c r="C33" s="141" t="s">
        <v>5657</v>
      </c>
      <c r="D33" s="498">
        <v>18.329999999999998</v>
      </c>
      <c r="E33" s="252">
        <v>0</v>
      </c>
      <c r="F33" s="45">
        <f t="shared" si="3"/>
        <v>0</v>
      </c>
      <c r="G33" s="46">
        <f t="shared" si="4"/>
        <v>0</v>
      </c>
      <c r="H33" s="45">
        <f t="shared" si="5"/>
        <v>0</v>
      </c>
      <c r="I33" s="106"/>
    </row>
    <row r="34" spans="2:9" s="5" customFormat="1" ht="12.75">
      <c r="B34" s="141" t="s">
        <v>2309</v>
      </c>
      <c r="C34" s="141" t="s">
        <v>4516</v>
      </c>
      <c r="D34" s="498">
        <v>85.69</v>
      </c>
      <c r="E34" s="252">
        <v>0</v>
      </c>
      <c r="F34" s="45">
        <f t="shared" si="3"/>
        <v>0</v>
      </c>
      <c r="G34" s="46">
        <f t="shared" si="4"/>
        <v>0</v>
      </c>
      <c r="H34" s="45">
        <f t="shared" si="5"/>
        <v>0</v>
      </c>
      <c r="I34" s="106"/>
    </row>
    <row r="35" spans="2:9" s="5" customFormat="1" ht="12.75">
      <c r="B35" s="141" t="s">
        <v>2310</v>
      </c>
      <c r="C35" s="141" t="s">
        <v>3819</v>
      </c>
      <c r="D35" s="498">
        <v>46.19</v>
      </c>
      <c r="E35" s="252">
        <v>0</v>
      </c>
      <c r="F35" s="45">
        <f t="shared" si="3"/>
        <v>0</v>
      </c>
      <c r="G35" s="46">
        <f t="shared" si="4"/>
        <v>0</v>
      </c>
      <c r="H35" s="45">
        <f t="shared" si="5"/>
        <v>0</v>
      </c>
      <c r="I35" s="106"/>
    </row>
    <row r="36" spans="2:9" s="5" customFormat="1" ht="12.75">
      <c r="B36" s="141" t="s">
        <v>745</v>
      </c>
      <c r="C36" s="141" t="s">
        <v>3820</v>
      </c>
      <c r="D36" s="498">
        <v>68.62</v>
      </c>
      <c r="E36" s="252">
        <v>0</v>
      </c>
      <c r="F36" s="45">
        <f t="shared" si="3"/>
        <v>0</v>
      </c>
      <c r="G36" s="46">
        <f t="shared" si="4"/>
        <v>0</v>
      </c>
      <c r="H36" s="45">
        <f t="shared" si="5"/>
        <v>0</v>
      </c>
      <c r="I36" s="106"/>
    </row>
    <row r="37" spans="2:9" s="5" customFormat="1" ht="12.75">
      <c r="B37" s="141" t="s">
        <v>23</v>
      </c>
      <c r="C37" s="141" t="s">
        <v>5658</v>
      </c>
      <c r="D37" s="498">
        <v>19.059999999999999</v>
      </c>
      <c r="E37" s="252">
        <v>0</v>
      </c>
      <c r="F37" s="45">
        <f t="shared" si="3"/>
        <v>0</v>
      </c>
      <c r="G37" s="46">
        <f t="shared" si="4"/>
        <v>0</v>
      </c>
      <c r="H37" s="45">
        <f t="shared" si="5"/>
        <v>0</v>
      </c>
      <c r="I37" s="106"/>
    </row>
    <row r="38" spans="2:9" s="5" customFormat="1" ht="12.75">
      <c r="B38" s="141" t="s">
        <v>747</v>
      </c>
      <c r="C38" s="141" t="s">
        <v>5659</v>
      </c>
      <c r="D38" s="498">
        <v>71.150000000000006</v>
      </c>
      <c r="E38" s="252">
        <v>0</v>
      </c>
      <c r="F38" s="45">
        <f t="shared" si="3"/>
        <v>0</v>
      </c>
      <c r="G38" s="46">
        <f t="shared" si="4"/>
        <v>0</v>
      </c>
      <c r="H38" s="45">
        <f t="shared" si="5"/>
        <v>0</v>
      </c>
      <c r="I38" s="106"/>
    </row>
    <row r="39" spans="2:9" s="5" customFormat="1" ht="12.75">
      <c r="B39" s="141" t="s">
        <v>24</v>
      </c>
      <c r="C39" s="141" t="s">
        <v>5660</v>
      </c>
      <c r="D39" s="498">
        <v>46.19</v>
      </c>
      <c r="E39" s="252">
        <v>0</v>
      </c>
      <c r="F39" s="45">
        <f t="shared" si="3"/>
        <v>0</v>
      </c>
      <c r="G39" s="46">
        <f t="shared" si="4"/>
        <v>0</v>
      </c>
      <c r="H39" s="45">
        <f t="shared" si="5"/>
        <v>0</v>
      </c>
      <c r="I39" s="106"/>
    </row>
    <row r="40" spans="2:9" s="5" customFormat="1" ht="12.75">
      <c r="B40" s="141" t="s">
        <v>748</v>
      </c>
      <c r="C40" s="141" t="s">
        <v>5661</v>
      </c>
      <c r="D40" s="498">
        <v>31.27</v>
      </c>
      <c r="E40" s="252">
        <v>0</v>
      </c>
      <c r="F40" s="45">
        <f t="shared" si="3"/>
        <v>0</v>
      </c>
      <c r="G40" s="46">
        <f t="shared" si="4"/>
        <v>0</v>
      </c>
      <c r="H40" s="45">
        <f t="shared" si="5"/>
        <v>0</v>
      </c>
      <c r="I40" s="106"/>
    </row>
    <row r="41" spans="2:9" s="5" customFormat="1" ht="12.75">
      <c r="B41" s="141" t="s">
        <v>2311</v>
      </c>
      <c r="C41" s="141" t="s">
        <v>4518</v>
      </c>
      <c r="D41" s="498">
        <v>199.21</v>
      </c>
      <c r="E41" s="252">
        <v>0</v>
      </c>
      <c r="F41" s="45">
        <f t="shared" si="3"/>
        <v>0</v>
      </c>
      <c r="G41" s="46">
        <f t="shared" si="4"/>
        <v>0</v>
      </c>
      <c r="H41" s="45">
        <f t="shared" si="5"/>
        <v>0</v>
      </c>
      <c r="I41" s="106"/>
    </row>
    <row r="42" spans="2:9" s="5" customFormat="1" ht="12.75">
      <c r="B42" s="141" t="s">
        <v>749</v>
      </c>
      <c r="C42" s="141" t="s">
        <v>4519</v>
      </c>
      <c r="D42" s="498">
        <v>114.36</v>
      </c>
      <c r="E42" s="252">
        <v>0</v>
      </c>
      <c r="F42" s="45">
        <f t="shared" si="3"/>
        <v>0</v>
      </c>
      <c r="G42" s="46">
        <f t="shared" si="4"/>
        <v>0</v>
      </c>
      <c r="H42" s="45">
        <f t="shared" si="5"/>
        <v>0</v>
      </c>
      <c r="I42" s="106"/>
    </row>
    <row r="43" spans="2:9" s="5" customFormat="1" ht="12.75">
      <c r="B43" s="141" t="s">
        <v>750</v>
      </c>
      <c r="C43" s="141" t="s">
        <v>3821</v>
      </c>
      <c r="D43" s="498">
        <v>200</v>
      </c>
      <c r="E43" s="252">
        <v>0</v>
      </c>
      <c r="F43" s="45">
        <f t="shared" si="3"/>
        <v>0</v>
      </c>
      <c r="G43" s="46">
        <f t="shared" si="4"/>
        <v>0</v>
      </c>
      <c r="H43" s="45">
        <f t="shared" si="5"/>
        <v>0</v>
      </c>
      <c r="I43" s="106"/>
    </row>
    <row r="44" spans="2:9" s="5" customFormat="1" ht="12.75">
      <c r="B44" s="141" t="s">
        <v>25</v>
      </c>
      <c r="C44" s="141" t="s">
        <v>5662</v>
      </c>
      <c r="D44" s="498">
        <v>18.329999999999998</v>
      </c>
      <c r="E44" s="252">
        <v>0</v>
      </c>
      <c r="F44" s="45">
        <f t="shared" si="3"/>
        <v>0</v>
      </c>
      <c r="G44" s="46">
        <f t="shared" si="4"/>
        <v>0</v>
      </c>
      <c r="H44" s="45">
        <f t="shared" si="5"/>
        <v>0</v>
      </c>
      <c r="I44" s="106"/>
    </row>
    <row r="45" spans="2:9" s="5" customFormat="1" ht="12.75">
      <c r="B45" s="141" t="s">
        <v>751</v>
      </c>
      <c r="C45" s="141" t="s">
        <v>3822</v>
      </c>
      <c r="D45" s="498">
        <v>30.06</v>
      </c>
      <c r="E45" s="252">
        <v>0</v>
      </c>
      <c r="F45" s="45">
        <f t="shared" si="3"/>
        <v>0</v>
      </c>
      <c r="G45" s="46">
        <f t="shared" si="4"/>
        <v>0</v>
      </c>
      <c r="H45" s="45">
        <f t="shared" si="5"/>
        <v>0</v>
      </c>
      <c r="I45" s="106"/>
    </row>
    <row r="46" spans="2:9" s="5" customFormat="1" ht="12.75">
      <c r="B46" s="141" t="s">
        <v>752</v>
      </c>
      <c r="C46" s="141" t="s">
        <v>4520</v>
      </c>
      <c r="D46" s="498">
        <v>182.75</v>
      </c>
      <c r="E46" s="252">
        <v>0</v>
      </c>
      <c r="F46" s="45">
        <f t="shared" si="3"/>
        <v>0</v>
      </c>
      <c r="G46" s="46">
        <f t="shared" si="4"/>
        <v>0</v>
      </c>
      <c r="H46" s="45">
        <f t="shared" si="5"/>
        <v>0</v>
      </c>
      <c r="I46" s="106"/>
    </row>
    <row r="47" spans="2:9" s="5" customFormat="1" ht="12.75">
      <c r="B47" s="141" t="s">
        <v>753</v>
      </c>
      <c r="C47" s="141" t="s">
        <v>4521</v>
      </c>
      <c r="D47" s="498">
        <v>183.39</v>
      </c>
      <c r="E47" s="252">
        <v>0</v>
      </c>
      <c r="F47" s="45">
        <f t="shared" si="3"/>
        <v>0</v>
      </c>
      <c r="G47" s="46">
        <f t="shared" si="4"/>
        <v>0</v>
      </c>
      <c r="H47" s="45">
        <f t="shared" si="5"/>
        <v>0</v>
      </c>
      <c r="I47" s="106"/>
    </row>
    <row r="48" spans="2:9" s="5" customFormat="1" ht="12.75">
      <c r="B48" s="141" t="s">
        <v>754</v>
      </c>
      <c r="C48" s="141" t="s">
        <v>4522</v>
      </c>
      <c r="D48" s="498">
        <v>188.78</v>
      </c>
      <c r="E48" s="252">
        <v>0</v>
      </c>
      <c r="F48" s="45">
        <f t="shared" si="3"/>
        <v>0</v>
      </c>
      <c r="G48" s="46">
        <f t="shared" si="4"/>
        <v>0</v>
      </c>
      <c r="H48" s="45">
        <f t="shared" si="5"/>
        <v>0</v>
      </c>
      <c r="I48" s="106"/>
    </row>
    <row r="49" spans="2:9" s="5" customFormat="1" ht="12.75">
      <c r="B49" s="141" t="s">
        <v>755</v>
      </c>
      <c r="C49" s="141" t="s">
        <v>4523</v>
      </c>
      <c r="D49" s="498">
        <v>188.26</v>
      </c>
      <c r="E49" s="252">
        <v>0</v>
      </c>
      <c r="F49" s="45">
        <f t="shared" si="3"/>
        <v>0</v>
      </c>
      <c r="G49" s="46">
        <f t="shared" si="4"/>
        <v>0</v>
      </c>
      <c r="H49" s="45">
        <f t="shared" si="5"/>
        <v>0</v>
      </c>
      <c r="I49" s="106"/>
    </row>
    <row r="50" spans="2:9" s="5" customFormat="1" ht="12.75">
      <c r="B50" s="141" t="s">
        <v>26</v>
      </c>
      <c r="C50" s="141" t="s">
        <v>5663</v>
      </c>
      <c r="D50" s="498">
        <v>23.99</v>
      </c>
      <c r="E50" s="252">
        <v>0</v>
      </c>
      <c r="F50" s="45">
        <f t="shared" si="3"/>
        <v>0</v>
      </c>
      <c r="G50" s="46">
        <f t="shared" si="4"/>
        <v>0</v>
      </c>
      <c r="H50" s="45">
        <f t="shared" si="5"/>
        <v>0</v>
      </c>
      <c r="I50" s="106"/>
    </row>
    <row r="51" spans="2:9" s="5" customFormat="1" ht="12.75">
      <c r="B51" s="141" t="s">
        <v>2312</v>
      </c>
      <c r="C51" s="141" t="s">
        <v>3823</v>
      </c>
      <c r="D51" s="498">
        <v>18.329999999999998</v>
      </c>
      <c r="E51" s="252">
        <v>0</v>
      </c>
      <c r="F51" s="45">
        <f t="shared" si="3"/>
        <v>0</v>
      </c>
      <c r="G51" s="46">
        <f t="shared" si="4"/>
        <v>0</v>
      </c>
      <c r="H51" s="45">
        <f t="shared" si="5"/>
        <v>0</v>
      </c>
      <c r="I51" s="106"/>
    </row>
    <row r="52" spans="2:9" s="5" customFormat="1" ht="12.75">
      <c r="B52" s="141" t="s">
        <v>756</v>
      </c>
      <c r="C52" s="141" t="s">
        <v>5664</v>
      </c>
      <c r="D52" s="498">
        <v>14.66</v>
      </c>
      <c r="E52" s="252">
        <v>0</v>
      </c>
      <c r="F52" s="45">
        <f t="shared" si="3"/>
        <v>0</v>
      </c>
      <c r="G52" s="46">
        <f t="shared" si="4"/>
        <v>0</v>
      </c>
      <c r="H52" s="45">
        <f t="shared" si="5"/>
        <v>0</v>
      </c>
      <c r="I52" s="106"/>
    </row>
    <row r="53" spans="2:9" s="5" customFormat="1" ht="12.75">
      <c r="B53" s="141" t="s">
        <v>27</v>
      </c>
      <c r="C53" s="141" t="s">
        <v>5665</v>
      </c>
      <c r="D53" s="498">
        <v>25.83</v>
      </c>
      <c r="E53" s="252">
        <v>0</v>
      </c>
      <c r="F53" s="45">
        <f t="shared" si="3"/>
        <v>0</v>
      </c>
      <c r="G53" s="46">
        <f t="shared" si="4"/>
        <v>0</v>
      </c>
      <c r="H53" s="45">
        <f t="shared" si="5"/>
        <v>0</v>
      </c>
      <c r="I53" s="106"/>
    </row>
    <row r="54" spans="2:9" s="5" customFormat="1" ht="12.75">
      <c r="B54" s="141" t="s">
        <v>28</v>
      </c>
      <c r="C54" s="141" t="s">
        <v>5666</v>
      </c>
      <c r="D54" s="498">
        <v>18.329999999999998</v>
      </c>
      <c r="E54" s="252">
        <v>0</v>
      </c>
      <c r="F54" s="45">
        <f t="shared" si="3"/>
        <v>0</v>
      </c>
      <c r="G54" s="46">
        <f t="shared" si="4"/>
        <v>0</v>
      </c>
      <c r="H54" s="45">
        <f t="shared" si="5"/>
        <v>0</v>
      </c>
      <c r="I54" s="106"/>
    </row>
    <row r="55" spans="2:9" s="5" customFormat="1" ht="12.75">
      <c r="B55" s="141" t="s">
        <v>29</v>
      </c>
      <c r="C55" s="141" t="s">
        <v>5667</v>
      </c>
      <c r="D55" s="498">
        <v>18.329999999999998</v>
      </c>
      <c r="E55" s="252">
        <v>0</v>
      </c>
      <c r="F55" s="45">
        <f t="shared" si="3"/>
        <v>0</v>
      </c>
      <c r="G55" s="46">
        <f t="shared" si="4"/>
        <v>0</v>
      </c>
      <c r="H55" s="45">
        <f t="shared" si="5"/>
        <v>0</v>
      </c>
      <c r="I55" s="106"/>
    </row>
    <row r="56" spans="2:9" s="5" customFormat="1" ht="12.75">
      <c r="B56" s="141" t="s">
        <v>757</v>
      </c>
      <c r="C56" s="141" t="s">
        <v>4524</v>
      </c>
      <c r="D56" s="498">
        <v>113.68</v>
      </c>
      <c r="E56" s="252">
        <v>0</v>
      </c>
      <c r="F56" s="45">
        <f t="shared" si="3"/>
        <v>0</v>
      </c>
      <c r="G56" s="46">
        <f t="shared" si="4"/>
        <v>0</v>
      </c>
      <c r="H56" s="45">
        <f t="shared" si="5"/>
        <v>0</v>
      </c>
      <c r="I56" s="106"/>
    </row>
    <row r="57" spans="2:9" s="5" customFormat="1" ht="12.75">
      <c r="B57" s="141" t="s">
        <v>30</v>
      </c>
      <c r="C57" s="141" t="s">
        <v>8182</v>
      </c>
      <c r="D57" s="498">
        <v>202.81</v>
      </c>
      <c r="E57" s="252">
        <v>0</v>
      </c>
      <c r="F57" s="45">
        <f t="shared" si="3"/>
        <v>0</v>
      </c>
      <c r="G57" s="46">
        <f t="shared" si="4"/>
        <v>0</v>
      </c>
      <c r="H57" s="45">
        <f t="shared" si="5"/>
        <v>0</v>
      </c>
      <c r="I57" s="106"/>
    </row>
    <row r="58" spans="2:9" s="5" customFormat="1" ht="12.75">
      <c r="B58" s="141" t="s">
        <v>31</v>
      </c>
      <c r="C58" s="141" t="s">
        <v>5668</v>
      </c>
      <c r="D58" s="498">
        <v>46.19</v>
      </c>
      <c r="E58" s="252">
        <v>0</v>
      </c>
      <c r="F58" s="45">
        <f t="shared" si="3"/>
        <v>0</v>
      </c>
      <c r="G58" s="46">
        <f t="shared" si="4"/>
        <v>0</v>
      </c>
      <c r="H58" s="45">
        <f t="shared" si="5"/>
        <v>0</v>
      </c>
      <c r="I58" s="106"/>
    </row>
    <row r="59" spans="2:9" s="5" customFormat="1" ht="12.75">
      <c r="B59" s="141" t="s">
        <v>2313</v>
      </c>
      <c r="C59" s="141" t="s">
        <v>3824</v>
      </c>
      <c r="D59" s="498">
        <v>18.329999999999998</v>
      </c>
      <c r="E59" s="252">
        <v>0</v>
      </c>
      <c r="F59" s="45">
        <f t="shared" si="3"/>
        <v>0</v>
      </c>
      <c r="G59" s="46">
        <f t="shared" si="4"/>
        <v>0</v>
      </c>
      <c r="H59" s="45">
        <f t="shared" si="5"/>
        <v>0</v>
      </c>
      <c r="I59" s="106"/>
    </row>
    <row r="60" spans="2:9" s="5" customFormat="1" ht="12.75">
      <c r="B60" s="141" t="s">
        <v>758</v>
      </c>
      <c r="C60" s="141" t="s">
        <v>7173</v>
      </c>
      <c r="D60" s="498">
        <v>30.06</v>
      </c>
      <c r="E60" s="252">
        <v>0</v>
      </c>
      <c r="F60" s="45">
        <f t="shared" si="3"/>
        <v>0</v>
      </c>
      <c r="G60" s="46">
        <f t="shared" si="4"/>
        <v>0</v>
      </c>
      <c r="H60" s="45">
        <f t="shared" si="5"/>
        <v>0</v>
      </c>
      <c r="I60" s="106"/>
    </row>
    <row r="61" spans="2:9" s="5" customFormat="1" ht="12.75">
      <c r="B61" s="141" t="s">
        <v>32</v>
      </c>
      <c r="C61" s="141" t="s">
        <v>5669</v>
      </c>
      <c r="D61" s="498">
        <v>46.19</v>
      </c>
      <c r="E61" s="252">
        <v>0</v>
      </c>
      <c r="F61" s="45">
        <f t="shared" si="3"/>
        <v>0</v>
      </c>
      <c r="G61" s="46">
        <f t="shared" si="4"/>
        <v>0</v>
      </c>
      <c r="H61" s="45">
        <f t="shared" si="5"/>
        <v>0</v>
      </c>
      <c r="I61" s="106"/>
    </row>
    <row r="62" spans="2:9" s="5" customFormat="1" ht="12.75">
      <c r="B62" s="141" t="s">
        <v>33</v>
      </c>
      <c r="C62" s="141" t="s">
        <v>5670</v>
      </c>
      <c r="D62" s="498">
        <v>23.73</v>
      </c>
      <c r="E62" s="252">
        <v>0</v>
      </c>
      <c r="F62" s="45">
        <f t="shared" si="3"/>
        <v>0</v>
      </c>
      <c r="G62" s="46">
        <f t="shared" si="4"/>
        <v>0</v>
      </c>
      <c r="H62" s="45">
        <f t="shared" si="5"/>
        <v>0</v>
      </c>
      <c r="I62" s="106"/>
    </row>
    <row r="63" spans="2:9" s="5" customFormat="1" ht="12.75">
      <c r="B63" s="141" t="s">
        <v>2314</v>
      </c>
      <c r="C63" s="141" t="s">
        <v>3825</v>
      </c>
      <c r="D63" s="498">
        <v>46.19</v>
      </c>
      <c r="E63" s="252">
        <v>0</v>
      </c>
      <c r="F63" s="45">
        <f t="shared" si="3"/>
        <v>0</v>
      </c>
      <c r="G63" s="46">
        <f t="shared" si="4"/>
        <v>0</v>
      </c>
      <c r="H63" s="45">
        <f t="shared" si="5"/>
        <v>0</v>
      </c>
      <c r="I63" s="106"/>
    </row>
    <row r="64" spans="2:9" s="5" customFormat="1" ht="12.75">
      <c r="B64" s="141" t="s">
        <v>2315</v>
      </c>
      <c r="C64" s="141" t="s">
        <v>3826</v>
      </c>
      <c r="D64" s="498">
        <v>46.19</v>
      </c>
      <c r="E64" s="252">
        <v>0</v>
      </c>
      <c r="F64" s="45">
        <f t="shared" si="3"/>
        <v>0</v>
      </c>
      <c r="G64" s="46">
        <f t="shared" si="4"/>
        <v>0</v>
      </c>
      <c r="H64" s="45">
        <f t="shared" si="5"/>
        <v>0</v>
      </c>
      <c r="I64" s="106"/>
    </row>
    <row r="65" spans="2:9" s="5" customFormat="1" ht="12.75">
      <c r="B65" s="141" t="s">
        <v>34</v>
      </c>
      <c r="C65" s="141" t="s">
        <v>5671</v>
      </c>
      <c r="D65" s="498">
        <v>18.329999999999998</v>
      </c>
      <c r="E65" s="252">
        <v>0</v>
      </c>
      <c r="F65" s="45">
        <f t="shared" si="3"/>
        <v>0</v>
      </c>
      <c r="G65" s="46">
        <f t="shared" si="4"/>
        <v>0</v>
      </c>
      <c r="H65" s="45">
        <f t="shared" si="5"/>
        <v>0</v>
      </c>
      <c r="I65" s="106"/>
    </row>
    <row r="66" spans="2:9" s="5" customFormat="1" ht="12.75">
      <c r="B66" s="141" t="s">
        <v>35</v>
      </c>
      <c r="C66" s="141" t="s">
        <v>5672</v>
      </c>
      <c r="D66" s="498">
        <v>18.329999999999998</v>
      </c>
      <c r="E66" s="252">
        <v>0</v>
      </c>
      <c r="F66" s="45">
        <f t="shared" si="3"/>
        <v>0</v>
      </c>
      <c r="G66" s="46">
        <f t="shared" si="4"/>
        <v>0</v>
      </c>
      <c r="H66" s="45">
        <f t="shared" si="5"/>
        <v>0</v>
      </c>
      <c r="I66" s="106"/>
    </row>
    <row r="67" spans="2:9" s="5" customFormat="1" ht="12.75">
      <c r="B67" s="141" t="s">
        <v>36</v>
      </c>
      <c r="C67" s="141" t="s">
        <v>5673</v>
      </c>
      <c r="D67" s="498">
        <v>21.56</v>
      </c>
      <c r="E67" s="252">
        <v>0</v>
      </c>
      <c r="F67" s="45">
        <f t="shared" si="3"/>
        <v>0</v>
      </c>
      <c r="G67" s="46">
        <f t="shared" si="4"/>
        <v>0</v>
      </c>
      <c r="H67" s="45">
        <f t="shared" si="5"/>
        <v>0</v>
      </c>
      <c r="I67" s="106"/>
    </row>
    <row r="68" spans="2:9" s="5" customFormat="1" ht="12.75">
      <c r="B68" s="141" t="s">
        <v>37</v>
      </c>
      <c r="C68" s="141" t="s">
        <v>7174</v>
      </c>
      <c r="D68" s="498">
        <v>70</v>
      </c>
      <c r="E68" s="252">
        <v>0</v>
      </c>
      <c r="F68" s="45">
        <f t="shared" si="3"/>
        <v>0</v>
      </c>
      <c r="G68" s="46">
        <f t="shared" si="4"/>
        <v>0</v>
      </c>
      <c r="H68" s="45">
        <f t="shared" si="5"/>
        <v>0</v>
      </c>
      <c r="I68" s="106"/>
    </row>
    <row r="69" spans="2:9" s="5" customFormat="1" ht="12.75">
      <c r="B69" s="141" t="s">
        <v>38</v>
      </c>
      <c r="C69" s="141" t="s">
        <v>7175</v>
      </c>
      <c r="D69" s="498">
        <v>66.48</v>
      </c>
      <c r="E69" s="252">
        <v>0</v>
      </c>
      <c r="F69" s="45">
        <f t="shared" si="3"/>
        <v>0</v>
      </c>
      <c r="G69" s="46">
        <f t="shared" si="4"/>
        <v>0</v>
      </c>
      <c r="H69" s="45">
        <f t="shared" si="5"/>
        <v>0</v>
      </c>
      <c r="I69" s="106"/>
    </row>
    <row r="70" spans="2:9" s="5" customFormat="1" ht="12.75">
      <c r="B70" s="141" t="s">
        <v>2316</v>
      </c>
      <c r="C70" s="141" t="s">
        <v>3827</v>
      </c>
      <c r="D70" s="498">
        <v>7.04</v>
      </c>
      <c r="E70" s="252">
        <v>0</v>
      </c>
      <c r="F70" s="45">
        <f t="shared" si="3"/>
        <v>0</v>
      </c>
      <c r="G70" s="46">
        <f t="shared" si="4"/>
        <v>0</v>
      </c>
      <c r="H70" s="45">
        <f t="shared" si="5"/>
        <v>0</v>
      </c>
      <c r="I70" s="106"/>
    </row>
    <row r="71" spans="2:9" s="5" customFormat="1" ht="12.75">
      <c r="B71" s="141" t="s">
        <v>39</v>
      </c>
      <c r="C71" s="141" t="s">
        <v>7176</v>
      </c>
      <c r="D71" s="498">
        <v>140</v>
      </c>
      <c r="E71" s="252">
        <v>0</v>
      </c>
      <c r="F71" s="45">
        <f t="shared" si="3"/>
        <v>0</v>
      </c>
      <c r="G71" s="46">
        <f t="shared" si="4"/>
        <v>0</v>
      </c>
      <c r="H71" s="45">
        <f t="shared" si="5"/>
        <v>0</v>
      </c>
      <c r="I71" s="106"/>
    </row>
    <row r="72" spans="2:9" s="5" customFormat="1" ht="12.75">
      <c r="B72" s="141" t="s">
        <v>2317</v>
      </c>
      <c r="C72" s="141" t="s">
        <v>3828</v>
      </c>
      <c r="D72" s="498">
        <v>14.1</v>
      </c>
      <c r="E72" s="252">
        <v>0</v>
      </c>
      <c r="F72" s="45">
        <f t="shared" si="3"/>
        <v>0</v>
      </c>
      <c r="G72" s="46">
        <f t="shared" si="4"/>
        <v>0</v>
      </c>
      <c r="H72" s="45">
        <f t="shared" si="5"/>
        <v>0</v>
      </c>
      <c r="I72" s="106"/>
    </row>
    <row r="73" spans="2:9" s="5" customFormat="1" ht="12.75">
      <c r="B73" s="141" t="s">
        <v>40</v>
      </c>
      <c r="C73" s="141" t="s">
        <v>7177</v>
      </c>
      <c r="D73" s="498">
        <v>14.1</v>
      </c>
      <c r="E73" s="252">
        <v>0</v>
      </c>
      <c r="F73" s="45">
        <f t="shared" si="3"/>
        <v>0</v>
      </c>
      <c r="G73" s="46">
        <f t="shared" si="4"/>
        <v>0</v>
      </c>
      <c r="H73" s="45">
        <f t="shared" si="5"/>
        <v>0</v>
      </c>
      <c r="I73" s="106"/>
    </row>
    <row r="74" spans="2:9" s="5" customFormat="1" ht="12.75">
      <c r="B74" s="141" t="s">
        <v>41</v>
      </c>
      <c r="C74" s="141" t="s">
        <v>7178</v>
      </c>
      <c r="D74" s="498">
        <v>7.04</v>
      </c>
      <c r="E74" s="252">
        <v>0</v>
      </c>
      <c r="F74" s="45">
        <f t="shared" si="3"/>
        <v>0</v>
      </c>
      <c r="G74" s="46">
        <f t="shared" si="4"/>
        <v>0</v>
      </c>
      <c r="H74" s="45">
        <f t="shared" si="5"/>
        <v>0</v>
      </c>
      <c r="I74" s="106"/>
    </row>
    <row r="75" spans="2:9" s="5" customFormat="1" ht="12.75">
      <c r="B75" s="141" t="s">
        <v>2318</v>
      </c>
      <c r="C75" s="141" t="s">
        <v>7179</v>
      </c>
      <c r="D75" s="498">
        <v>13.25</v>
      </c>
      <c r="E75" s="252">
        <v>0</v>
      </c>
      <c r="F75" s="45">
        <f t="shared" si="3"/>
        <v>0</v>
      </c>
      <c r="G75" s="46">
        <f t="shared" si="4"/>
        <v>0</v>
      </c>
      <c r="H75" s="45">
        <f t="shared" si="5"/>
        <v>0</v>
      </c>
      <c r="I75" s="106"/>
    </row>
    <row r="76" spans="2:9" s="5" customFormat="1" ht="12.75">
      <c r="B76" s="141" t="s">
        <v>2319</v>
      </c>
      <c r="C76" s="141" t="s">
        <v>7180</v>
      </c>
      <c r="D76" s="498">
        <v>7.04</v>
      </c>
      <c r="E76" s="252">
        <v>0</v>
      </c>
      <c r="F76" s="45">
        <f t="shared" si="3"/>
        <v>0</v>
      </c>
      <c r="G76" s="46">
        <f t="shared" si="4"/>
        <v>0</v>
      </c>
      <c r="H76" s="45">
        <f t="shared" si="5"/>
        <v>0</v>
      </c>
      <c r="I76" s="106"/>
    </row>
    <row r="77" spans="2:9" s="5" customFormat="1" ht="12.75">
      <c r="B77" s="141" t="s">
        <v>42</v>
      </c>
      <c r="C77" s="141" t="s">
        <v>5674</v>
      </c>
      <c r="D77" s="498">
        <v>18.329999999999998</v>
      </c>
      <c r="E77" s="252">
        <v>0</v>
      </c>
      <c r="F77" s="45">
        <f t="shared" si="3"/>
        <v>0</v>
      </c>
      <c r="G77" s="46">
        <f t="shared" si="4"/>
        <v>0</v>
      </c>
      <c r="H77" s="45">
        <f t="shared" si="5"/>
        <v>0</v>
      </c>
      <c r="I77" s="106"/>
    </row>
    <row r="78" spans="2:9" s="5" customFormat="1" ht="12.75">
      <c r="B78" s="141" t="s">
        <v>2320</v>
      </c>
      <c r="C78" s="141" t="s">
        <v>3829</v>
      </c>
      <c r="D78" s="498">
        <v>2.8</v>
      </c>
      <c r="E78" s="252">
        <v>0</v>
      </c>
      <c r="F78" s="45">
        <f t="shared" si="3"/>
        <v>0</v>
      </c>
      <c r="G78" s="46">
        <f t="shared" si="4"/>
        <v>0</v>
      </c>
      <c r="H78" s="45">
        <f t="shared" si="5"/>
        <v>0</v>
      </c>
      <c r="I78" s="106"/>
    </row>
    <row r="79" spans="2:9" s="5" customFormat="1" ht="12.75">
      <c r="B79" s="606" t="s">
        <v>8217</v>
      </c>
      <c r="C79" s="607"/>
      <c r="D79" s="18">
        <f>SUM(D24:D78)</f>
        <v>3062.619999999999</v>
      </c>
      <c r="E79" s="19">
        <f>SUM(E24:E78)</f>
        <v>0</v>
      </c>
      <c r="F79" s="18">
        <f>SUM(F24:F78)</f>
        <v>0</v>
      </c>
      <c r="G79" s="19">
        <f>SUM(G24:G78)</f>
        <v>0</v>
      </c>
      <c r="H79" s="18">
        <f>SUM(H24:H78)</f>
        <v>0</v>
      </c>
      <c r="I79" s="106"/>
    </row>
    <row r="80" spans="2:9" s="5" customFormat="1" ht="12.75">
      <c r="E80" s="11"/>
      <c r="F80" s="6"/>
      <c r="I80" s="106"/>
    </row>
    <row r="81" spans="2:9" s="5" customFormat="1" ht="13.15" customHeight="1">
      <c r="B81" s="585" t="s">
        <v>43</v>
      </c>
      <c r="C81" s="586"/>
      <c r="D81" s="604" t="str">
        <f>D$13</f>
        <v>SIGTAP
08/2025</v>
      </c>
      <c r="E81" s="570" t="str">
        <f>E$13</f>
        <v>CNES_ESTABELECIMENTO</v>
      </c>
      <c r="F81" s="570"/>
      <c r="G81" s="570"/>
      <c r="H81" s="570"/>
      <c r="I81" s="106"/>
    </row>
    <row r="82" spans="2:9" s="5" customFormat="1" ht="22.5">
      <c r="B82" s="587"/>
      <c r="C82" s="588"/>
      <c r="D82" s="605"/>
      <c r="E82" s="12" t="s">
        <v>12</v>
      </c>
      <c r="F82" s="50" t="s">
        <v>3815</v>
      </c>
      <c r="G82" s="51" t="s">
        <v>3756</v>
      </c>
      <c r="H82" s="50" t="s">
        <v>3814</v>
      </c>
      <c r="I82" s="106"/>
    </row>
    <row r="83" spans="2:9" s="5" customFormat="1" ht="12.75">
      <c r="B83" s="100" t="s">
        <v>2321</v>
      </c>
      <c r="C83" s="141" t="s">
        <v>3830</v>
      </c>
      <c r="D83" s="498">
        <v>3.51</v>
      </c>
      <c r="E83" s="250">
        <v>0</v>
      </c>
      <c r="F83" s="45">
        <f t="shared" ref="F83:F171" si="6">D83*E83</f>
        <v>0</v>
      </c>
      <c r="G83" s="46">
        <f t="shared" ref="G83:G171" si="7">E83/12</f>
        <v>0</v>
      </c>
      <c r="H83" s="45">
        <f t="shared" ref="H83:H171" si="8">F83/12</f>
        <v>0</v>
      </c>
      <c r="I83" s="106"/>
    </row>
    <row r="84" spans="2:9" s="5" customFormat="1" ht="12.75">
      <c r="B84" s="100" t="s">
        <v>44</v>
      </c>
      <c r="C84" s="141" t="s">
        <v>5675</v>
      </c>
      <c r="D84" s="498">
        <v>2.0099999999999998</v>
      </c>
      <c r="E84" s="250">
        <v>0</v>
      </c>
      <c r="F84" s="45">
        <f t="shared" si="6"/>
        <v>0</v>
      </c>
      <c r="G84" s="46">
        <f t="shared" si="7"/>
        <v>0</v>
      </c>
      <c r="H84" s="45">
        <f t="shared" si="8"/>
        <v>0</v>
      </c>
      <c r="I84" s="106"/>
    </row>
    <row r="85" spans="2:9" s="5" customFormat="1" ht="12.75">
      <c r="B85" s="100" t="s">
        <v>45</v>
      </c>
      <c r="C85" s="141" t="s">
        <v>5676</v>
      </c>
      <c r="D85" s="498">
        <v>15.65</v>
      </c>
      <c r="E85" s="250">
        <v>0</v>
      </c>
      <c r="F85" s="45">
        <f t="shared" si="6"/>
        <v>0</v>
      </c>
      <c r="G85" s="46">
        <f t="shared" si="7"/>
        <v>0</v>
      </c>
      <c r="H85" s="45">
        <f t="shared" si="8"/>
        <v>0</v>
      </c>
      <c r="I85" s="106"/>
    </row>
    <row r="86" spans="2:9" s="5" customFormat="1" ht="12.75">
      <c r="B86" s="100" t="s">
        <v>46</v>
      </c>
      <c r="C86" s="141" t="s">
        <v>5677</v>
      </c>
      <c r="D86" s="498">
        <v>3.63</v>
      </c>
      <c r="E86" s="250">
        <v>0</v>
      </c>
      <c r="F86" s="45">
        <f t="shared" si="6"/>
        <v>0</v>
      </c>
      <c r="G86" s="46">
        <f t="shared" si="7"/>
        <v>0</v>
      </c>
      <c r="H86" s="45">
        <f t="shared" si="8"/>
        <v>0</v>
      </c>
      <c r="I86" s="106"/>
    </row>
    <row r="87" spans="2:9" s="5" customFormat="1" ht="12.75">
      <c r="B87" s="100" t="s">
        <v>2322</v>
      </c>
      <c r="C87" s="141" t="s">
        <v>5678</v>
      </c>
      <c r="D87" s="498">
        <v>6.55</v>
      </c>
      <c r="E87" s="250">
        <v>0</v>
      </c>
      <c r="F87" s="45">
        <f t="shared" si="6"/>
        <v>0</v>
      </c>
      <c r="G87" s="46">
        <f t="shared" si="7"/>
        <v>0</v>
      </c>
      <c r="H87" s="45">
        <f t="shared" si="8"/>
        <v>0</v>
      </c>
      <c r="I87" s="106"/>
    </row>
    <row r="88" spans="2:9" s="5" customFormat="1" ht="12.75">
      <c r="B88" s="100" t="s">
        <v>2323</v>
      </c>
      <c r="C88" s="141" t="s">
        <v>5679</v>
      </c>
      <c r="D88" s="498">
        <v>3.68</v>
      </c>
      <c r="E88" s="250">
        <v>0</v>
      </c>
      <c r="F88" s="45">
        <f t="shared" si="6"/>
        <v>0</v>
      </c>
      <c r="G88" s="46">
        <f t="shared" si="7"/>
        <v>0</v>
      </c>
      <c r="H88" s="45">
        <f t="shared" si="8"/>
        <v>0</v>
      </c>
      <c r="I88" s="106"/>
    </row>
    <row r="89" spans="2:9" s="5" customFormat="1" ht="12.75">
      <c r="B89" s="100" t="s">
        <v>47</v>
      </c>
      <c r="C89" s="141" t="s">
        <v>5680</v>
      </c>
      <c r="D89" s="498">
        <v>10</v>
      </c>
      <c r="E89" s="250">
        <v>0</v>
      </c>
      <c r="F89" s="45">
        <f t="shared" si="6"/>
        <v>0</v>
      </c>
      <c r="G89" s="46">
        <f t="shared" si="7"/>
        <v>0</v>
      </c>
      <c r="H89" s="45">
        <f t="shared" si="8"/>
        <v>0</v>
      </c>
      <c r="I89" s="106"/>
    </row>
    <row r="90" spans="2:9" s="5" customFormat="1" ht="12.75">
      <c r="B90" s="100" t="s">
        <v>48</v>
      </c>
      <c r="C90" s="141" t="s">
        <v>5681</v>
      </c>
      <c r="D90" s="498">
        <v>3.51</v>
      </c>
      <c r="E90" s="250">
        <v>0</v>
      </c>
      <c r="F90" s="45">
        <f t="shared" si="6"/>
        <v>0</v>
      </c>
      <c r="G90" s="46">
        <f t="shared" si="7"/>
        <v>0</v>
      </c>
      <c r="H90" s="45">
        <f t="shared" si="8"/>
        <v>0</v>
      </c>
      <c r="I90" s="106"/>
    </row>
    <row r="91" spans="2:9" s="5" customFormat="1" ht="12.75">
      <c r="B91" s="100" t="s">
        <v>2324</v>
      </c>
      <c r="C91" s="141" t="s">
        <v>3831</v>
      </c>
      <c r="D91" s="498">
        <v>3.51</v>
      </c>
      <c r="E91" s="250">
        <v>0</v>
      </c>
      <c r="F91" s="45">
        <f t="shared" si="6"/>
        <v>0</v>
      </c>
      <c r="G91" s="46">
        <f t="shared" si="7"/>
        <v>0</v>
      </c>
      <c r="H91" s="45">
        <f t="shared" si="8"/>
        <v>0</v>
      </c>
      <c r="I91" s="106"/>
    </row>
    <row r="92" spans="2:9" s="5" customFormat="1" ht="12.75">
      <c r="B92" s="100" t="s">
        <v>2325</v>
      </c>
      <c r="C92" s="141" t="s">
        <v>3832</v>
      </c>
      <c r="D92" s="498">
        <v>1.85</v>
      </c>
      <c r="E92" s="250">
        <v>0</v>
      </c>
      <c r="F92" s="45">
        <f t="shared" si="6"/>
        <v>0</v>
      </c>
      <c r="G92" s="46">
        <f t="shared" si="7"/>
        <v>0</v>
      </c>
      <c r="H92" s="45">
        <f t="shared" si="8"/>
        <v>0</v>
      </c>
      <c r="I92" s="106"/>
    </row>
    <row r="93" spans="2:9" s="5" customFormat="1" ht="12.75">
      <c r="B93" s="100" t="s">
        <v>2326</v>
      </c>
      <c r="C93" s="141" t="s">
        <v>5682</v>
      </c>
      <c r="D93" s="498">
        <v>2.0099999999999998</v>
      </c>
      <c r="E93" s="250">
        <v>0</v>
      </c>
      <c r="F93" s="45">
        <f t="shared" si="6"/>
        <v>0</v>
      </c>
      <c r="G93" s="46">
        <f t="shared" si="7"/>
        <v>0</v>
      </c>
      <c r="H93" s="45">
        <f t="shared" si="8"/>
        <v>0</v>
      </c>
      <c r="I93" s="106"/>
    </row>
    <row r="94" spans="2:9" s="5" customFormat="1" ht="12.75">
      <c r="B94" s="100" t="s">
        <v>49</v>
      </c>
      <c r="C94" s="141" t="s">
        <v>5683</v>
      </c>
      <c r="D94" s="498">
        <v>1.85</v>
      </c>
      <c r="E94" s="250">
        <v>0</v>
      </c>
      <c r="F94" s="45">
        <f t="shared" si="6"/>
        <v>0</v>
      </c>
      <c r="G94" s="46">
        <f t="shared" si="7"/>
        <v>0</v>
      </c>
      <c r="H94" s="45">
        <f t="shared" si="8"/>
        <v>0</v>
      </c>
      <c r="I94" s="106"/>
    </row>
    <row r="95" spans="2:9" s="5" customFormat="1" ht="12.75">
      <c r="B95" s="100" t="s">
        <v>50</v>
      </c>
      <c r="C95" s="141" t="s">
        <v>5684</v>
      </c>
      <c r="D95" s="498">
        <v>9</v>
      </c>
      <c r="E95" s="250">
        <v>0</v>
      </c>
      <c r="F95" s="45">
        <f t="shared" si="6"/>
        <v>0</v>
      </c>
      <c r="G95" s="46">
        <f t="shared" si="7"/>
        <v>0</v>
      </c>
      <c r="H95" s="45">
        <f t="shared" si="8"/>
        <v>0</v>
      </c>
      <c r="I95" s="106"/>
    </row>
    <row r="96" spans="2:9" s="5" customFormat="1" ht="12.75">
      <c r="B96" s="100" t="s">
        <v>51</v>
      </c>
      <c r="C96" s="141" t="s">
        <v>5685</v>
      </c>
      <c r="D96" s="498">
        <v>3.68</v>
      </c>
      <c r="E96" s="250">
        <v>0</v>
      </c>
      <c r="F96" s="45">
        <f t="shared" si="6"/>
        <v>0</v>
      </c>
      <c r="G96" s="46">
        <f t="shared" si="7"/>
        <v>0</v>
      </c>
      <c r="H96" s="45">
        <f t="shared" si="8"/>
        <v>0</v>
      </c>
      <c r="I96" s="106"/>
    </row>
    <row r="97" spans="2:9" s="5" customFormat="1" ht="12.75">
      <c r="B97" s="100" t="s">
        <v>52</v>
      </c>
      <c r="C97" s="141" t="s">
        <v>5686</v>
      </c>
      <c r="D97" s="498">
        <v>3.68</v>
      </c>
      <c r="E97" s="250">
        <v>0</v>
      </c>
      <c r="F97" s="45">
        <f t="shared" si="6"/>
        <v>0</v>
      </c>
      <c r="G97" s="46">
        <f t="shared" si="7"/>
        <v>0</v>
      </c>
      <c r="H97" s="45">
        <f t="shared" si="8"/>
        <v>0</v>
      </c>
      <c r="I97" s="106"/>
    </row>
    <row r="98" spans="2:9" s="5" customFormat="1" ht="12.75">
      <c r="B98" s="100" t="s">
        <v>53</v>
      </c>
      <c r="C98" s="141" t="s">
        <v>5687</v>
      </c>
      <c r="D98" s="498">
        <v>3.68</v>
      </c>
      <c r="E98" s="250">
        <v>0</v>
      </c>
      <c r="F98" s="45">
        <f t="shared" si="6"/>
        <v>0</v>
      </c>
      <c r="G98" s="46">
        <f t="shared" si="7"/>
        <v>0</v>
      </c>
      <c r="H98" s="45">
        <f t="shared" si="8"/>
        <v>0</v>
      </c>
      <c r="I98" s="106"/>
    </row>
    <row r="99" spans="2:9" s="5" customFormat="1" ht="12.75">
      <c r="B99" s="100" t="s">
        <v>2327</v>
      </c>
      <c r="C99" s="141" t="s">
        <v>5688</v>
      </c>
      <c r="D99" s="498">
        <v>3.68</v>
      </c>
      <c r="E99" s="250">
        <v>0</v>
      </c>
      <c r="F99" s="45">
        <f t="shared" si="6"/>
        <v>0</v>
      </c>
      <c r="G99" s="46">
        <f t="shared" si="7"/>
        <v>0</v>
      </c>
      <c r="H99" s="45">
        <f t="shared" si="8"/>
        <v>0</v>
      </c>
      <c r="I99" s="106"/>
    </row>
    <row r="100" spans="2:9" s="5" customFormat="1" ht="12.75">
      <c r="B100" s="100" t="s">
        <v>54</v>
      </c>
      <c r="C100" s="141" t="s">
        <v>5689</v>
      </c>
      <c r="D100" s="498">
        <v>2.25</v>
      </c>
      <c r="E100" s="250">
        <v>0</v>
      </c>
      <c r="F100" s="45">
        <f t="shared" si="6"/>
        <v>0</v>
      </c>
      <c r="G100" s="46">
        <f t="shared" si="7"/>
        <v>0</v>
      </c>
      <c r="H100" s="45">
        <f t="shared" si="8"/>
        <v>0</v>
      </c>
      <c r="I100" s="106"/>
    </row>
    <row r="101" spans="2:9" s="5" customFormat="1" ht="12.75">
      <c r="B101" s="100" t="s">
        <v>2328</v>
      </c>
      <c r="C101" s="141" t="s">
        <v>5690</v>
      </c>
      <c r="D101" s="498">
        <v>3.51</v>
      </c>
      <c r="E101" s="250">
        <v>0</v>
      </c>
      <c r="F101" s="45">
        <f t="shared" si="6"/>
        <v>0</v>
      </c>
      <c r="G101" s="46">
        <f t="shared" si="7"/>
        <v>0</v>
      </c>
      <c r="H101" s="45">
        <f t="shared" si="8"/>
        <v>0</v>
      </c>
      <c r="I101" s="106"/>
    </row>
    <row r="102" spans="2:9" s="5" customFormat="1" ht="12.75">
      <c r="B102" s="100" t="s">
        <v>55</v>
      </c>
      <c r="C102" s="141" t="s">
        <v>5691</v>
      </c>
      <c r="D102" s="498">
        <v>2.0099999999999998</v>
      </c>
      <c r="E102" s="250">
        <v>0</v>
      </c>
      <c r="F102" s="45">
        <f t="shared" si="6"/>
        <v>0</v>
      </c>
      <c r="G102" s="46">
        <f t="shared" si="7"/>
        <v>0</v>
      </c>
      <c r="H102" s="45">
        <f t="shared" si="8"/>
        <v>0</v>
      </c>
      <c r="I102" s="106"/>
    </row>
    <row r="103" spans="2:9" s="5" customFormat="1" ht="12.75">
      <c r="B103" s="411" t="s">
        <v>56</v>
      </c>
      <c r="C103" s="410" t="s">
        <v>5692</v>
      </c>
      <c r="D103" s="498">
        <v>1.85</v>
      </c>
      <c r="E103" s="250">
        <v>0</v>
      </c>
      <c r="F103" s="383">
        <f t="shared" si="6"/>
        <v>0</v>
      </c>
      <c r="G103" s="384">
        <f t="shared" si="7"/>
        <v>0</v>
      </c>
      <c r="H103" s="383">
        <f t="shared" si="8"/>
        <v>0</v>
      </c>
      <c r="I103" s="106"/>
    </row>
    <row r="104" spans="2:9" s="5" customFormat="1" ht="12.75">
      <c r="B104" s="100" t="s">
        <v>57</v>
      </c>
      <c r="C104" s="141" t="s">
        <v>5693</v>
      </c>
      <c r="D104" s="498">
        <v>3.51</v>
      </c>
      <c r="E104" s="250">
        <v>0</v>
      </c>
      <c r="F104" s="45">
        <f t="shared" si="6"/>
        <v>0</v>
      </c>
      <c r="G104" s="46">
        <f t="shared" si="7"/>
        <v>0</v>
      </c>
      <c r="H104" s="45">
        <f t="shared" si="8"/>
        <v>0</v>
      </c>
      <c r="I104" s="106"/>
    </row>
    <row r="105" spans="2:9" s="5" customFormat="1" ht="12.75">
      <c r="B105" s="100" t="s">
        <v>2329</v>
      </c>
      <c r="C105" s="141" t="s">
        <v>3833</v>
      </c>
      <c r="D105" s="498">
        <v>2.0099999999999998</v>
      </c>
      <c r="E105" s="250">
        <v>0</v>
      </c>
      <c r="F105" s="45">
        <f t="shared" si="6"/>
        <v>0</v>
      </c>
      <c r="G105" s="46">
        <f t="shared" si="7"/>
        <v>0</v>
      </c>
      <c r="H105" s="45">
        <f t="shared" si="8"/>
        <v>0</v>
      </c>
      <c r="I105" s="106"/>
    </row>
    <row r="106" spans="2:9" s="5" customFormat="1" ht="12.75">
      <c r="B106" s="100" t="s">
        <v>58</v>
      </c>
      <c r="C106" s="141" t="s">
        <v>5694</v>
      </c>
      <c r="D106" s="498">
        <v>3.68</v>
      </c>
      <c r="E106" s="250">
        <v>0</v>
      </c>
      <c r="F106" s="45">
        <f t="shared" si="6"/>
        <v>0</v>
      </c>
      <c r="G106" s="46">
        <f t="shared" si="7"/>
        <v>0</v>
      </c>
      <c r="H106" s="45">
        <f t="shared" si="8"/>
        <v>0</v>
      </c>
      <c r="I106" s="106"/>
    </row>
    <row r="107" spans="2:9" s="5" customFormat="1" ht="12.75">
      <c r="B107" s="100" t="s">
        <v>59</v>
      </c>
      <c r="C107" s="141" t="s">
        <v>5695</v>
      </c>
      <c r="D107" s="498">
        <v>1.85</v>
      </c>
      <c r="E107" s="250">
        <v>0</v>
      </c>
      <c r="F107" s="45">
        <f t="shared" si="6"/>
        <v>0</v>
      </c>
      <c r="G107" s="46">
        <f t="shared" si="7"/>
        <v>0</v>
      </c>
      <c r="H107" s="45">
        <f t="shared" si="8"/>
        <v>0</v>
      </c>
      <c r="I107" s="106"/>
    </row>
    <row r="108" spans="2:9" s="5" customFormat="1" ht="12.75">
      <c r="B108" s="411" t="s">
        <v>60</v>
      </c>
      <c r="C108" s="410" t="s">
        <v>5696</v>
      </c>
      <c r="D108" s="498">
        <v>3.51</v>
      </c>
      <c r="E108" s="250">
        <v>0</v>
      </c>
      <c r="F108" s="383">
        <f t="shared" si="6"/>
        <v>0</v>
      </c>
      <c r="G108" s="384">
        <f t="shared" si="7"/>
        <v>0</v>
      </c>
      <c r="H108" s="383">
        <f t="shared" si="8"/>
        <v>0</v>
      </c>
      <c r="I108" s="106"/>
    </row>
    <row r="109" spans="2:9" s="5" customFormat="1" ht="12.75">
      <c r="B109" s="411" t="s">
        <v>61</v>
      </c>
      <c r="C109" s="410" t="s">
        <v>5697</v>
      </c>
      <c r="D109" s="498">
        <v>3.51</v>
      </c>
      <c r="E109" s="250">
        <v>0</v>
      </c>
      <c r="F109" s="383">
        <f t="shared" si="6"/>
        <v>0</v>
      </c>
      <c r="G109" s="384">
        <f t="shared" si="7"/>
        <v>0</v>
      </c>
      <c r="H109" s="383">
        <f t="shared" si="8"/>
        <v>0</v>
      </c>
      <c r="I109" s="106"/>
    </row>
    <row r="110" spans="2:9" s="5" customFormat="1" ht="12.75">
      <c r="B110" s="411" t="s">
        <v>62</v>
      </c>
      <c r="C110" s="410" t="s">
        <v>5698</v>
      </c>
      <c r="D110" s="498">
        <v>1.85</v>
      </c>
      <c r="E110" s="250">
        <v>0</v>
      </c>
      <c r="F110" s="383">
        <f t="shared" si="6"/>
        <v>0</v>
      </c>
      <c r="G110" s="384">
        <f t="shared" si="7"/>
        <v>0</v>
      </c>
      <c r="H110" s="383">
        <f t="shared" si="8"/>
        <v>0</v>
      </c>
      <c r="I110" s="106"/>
    </row>
    <row r="111" spans="2:9" s="5" customFormat="1" ht="12.75">
      <c r="B111" s="100" t="s">
        <v>63</v>
      </c>
      <c r="C111" s="141" t="s">
        <v>5699</v>
      </c>
      <c r="D111" s="498">
        <v>3.68</v>
      </c>
      <c r="E111" s="250">
        <v>0</v>
      </c>
      <c r="F111" s="45">
        <f t="shared" si="6"/>
        <v>0</v>
      </c>
      <c r="G111" s="46">
        <f t="shared" si="7"/>
        <v>0</v>
      </c>
      <c r="H111" s="45">
        <f t="shared" si="8"/>
        <v>0</v>
      </c>
      <c r="I111" s="106"/>
    </row>
    <row r="112" spans="2:9" s="5" customFormat="1" ht="12.75">
      <c r="B112" s="411" t="s">
        <v>64</v>
      </c>
      <c r="C112" s="410" t="s">
        <v>5700</v>
      </c>
      <c r="D112" s="498">
        <v>1.85</v>
      </c>
      <c r="E112" s="250">
        <v>0</v>
      </c>
      <c r="F112" s="383">
        <f t="shared" si="6"/>
        <v>0</v>
      </c>
      <c r="G112" s="384">
        <f t="shared" si="7"/>
        <v>0</v>
      </c>
      <c r="H112" s="383">
        <f t="shared" si="8"/>
        <v>0</v>
      </c>
      <c r="I112" s="106"/>
    </row>
    <row r="113" spans="2:9" s="5" customFormat="1" ht="12.75">
      <c r="B113" s="100" t="s">
        <v>65</v>
      </c>
      <c r="C113" s="141" t="s">
        <v>5701</v>
      </c>
      <c r="D113" s="498">
        <v>3.68</v>
      </c>
      <c r="E113" s="250">
        <v>0</v>
      </c>
      <c r="F113" s="45">
        <f t="shared" si="6"/>
        <v>0</v>
      </c>
      <c r="G113" s="46">
        <f t="shared" si="7"/>
        <v>0</v>
      </c>
      <c r="H113" s="45">
        <f t="shared" si="8"/>
        <v>0</v>
      </c>
      <c r="I113" s="106"/>
    </row>
    <row r="114" spans="2:9" s="5" customFormat="1" ht="12.75">
      <c r="B114" s="100" t="s">
        <v>66</v>
      </c>
      <c r="C114" s="141" t="s">
        <v>5702</v>
      </c>
      <c r="D114" s="498">
        <v>4.12</v>
      </c>
      <c r="E114" s="250">
        <v>0</v>
      </c>
      <c r="F114" s="45">
        <f t="shared" si="6"/>
        <v>0</v>
      </c>
      <c r="G114" s="46">
        <f t="shared" si="7"/>
        <v>0</v>
      </c>
      <c r="H114" s="45">
        <f t="shared" si="8"/>
        <v>0</v>
      </c>
      <c r="I114" s="106"/>
    </row>
    <row r="115" spans="2:9" s="5" customFormat="1" ht="12.75">
      <c r="B115" s="100" t="s">
        <v>2330</v>
      </c>
      <c r="C115" s="141" t="s">
        <v>5703</v>
      </c>
      <c r="D115" s="498">
        <v>3.51</v>
      </c>
      <c r="E115" s="250">
        <v>0</v>
      </c>
      <c r="F115" s="45">
        <f t="shared" si="6"/>
        <v>0</v>
      </c>
      <c r="G115" s="46">
        <f t="shared" si="7"/>
        <v>0</v>
      </c>
      <c r="H115" s="45">
        <f t="shared" si="8"/>
        <v>0</v>
      </c>
      <c r="I115" s="106"/>
    </row>
    <row r="116" spans="2:9" s="5" customFormat="1" ht="12.75">
      <c r="B116" s="100" t="s">
        <v>2331</v>
      </c>
      <c r="C116" s="141" t="s">
        <v>5704</v>
      </c>
      <c r="D116" s="498">
        <v>3.51</v>
      </c>
      <c r="E116" s="250">
        <v>0</v>
      </c>
      <c r="F116" s="45">
        <f t="shared" si="6"/>
        <v>0</v>
      </c>
      <c r="G116" s="46">
        <f t="shared" si="7"/>
        <v>0</v>
      </c>
      <c r="H116" s="45">
        <f t="shared" si="8"/>
        <v>0</v>
      </c>
      <c r="I116" s="106"/>
    </row>
    <row r="117" spans="2:9" s="5" customFormat="1" ht="12.75">
      <c r="B117" s="100" t="s">
        <v>67</v>
      </c>
      <c r="C117" s="141" t="s">
        <v>5705</v>
      </c>
      <c r="D117" s="498">
        <v>3.68</v>
      </c>
      <c r="E117" s="250">
        <v>0</v>
      </c>
      <c r="F117" s="45">
        <f t="shared" si="6"/>
        <v>0</v>
      </c>
      <c r="G117" s="46">
        <f t="shared" si="7"/>
        <v>0</v>
      </c>
      <c r="H117" s="45">
        <f t="shared" si="8"/>
        <v>0</v>
      </c>
      <c r="I117" s="106"/>
    </row>
    <row r="118" spans="2:9" s="5" customFormat="1" ht="12.75">
      <c r="B118" s="100" t="s">
        <v>68</v>
      </c>
      <c r="C118" s="141" t="s">
        <v>7723</v>
      </c>
      <c r="D118" s="498">
        <v>3.68</v>
      </c>
      <c r="E118" s="250">
        <v>0</v>
      </c>
      <c r="F118" s="45">
        <f t="shared" si="6"/>
        <v>0</v>
      </c>
      <c r="G118" s="46">
        <f t="shared" si="7"/>
        <v>0</v>
      </c>
      <c r="H118" s="45">
        <f t="shared" si="8"/>
        <v>0</v>
      </c>
      <c r="I118" s="106"/>
    </row>
    <row r="119" spans="2:9" s="5" customFormat="1" ht="12.75">
      <c r="B119" s="411" t="s">
        <v>69</v>
      </c>
      <c r="C119" s="410" t="s">
        <v>5706</v>
      </c>
      <c r="D119" s="498">
        <v>15.59</v>
      </c>
      <c r="E119" s="250">
        <v>0</v>
      </c>
      <c r="F119" s="383">
        <f t="shared" si="6"/>
        <v>0</v>
      </c>
      <c r="G119" s="384">
        <f t="shared" si="7"/>
        <v>0</v>
      </c>
      <c r="H119" s="383">
        <f t="shared" si="8"/>
        <v>0</v>
      </c>
      <c r="I119" s="106"/>
    </row>
    <row r="120" spans="2:9" s="5" customFormat="1" ht="12.75">
      <c r="B120" s="411" t="s">
        <v>70</v>
      </c>
      <c r="C120" s="410" t="s">
        <v>5707</v>
      </c>
      <c r="D120" s="498">
        <v>3.51</v>
      </c>
      <c r="E120" s="250">
        <v>0</v>
      </c>
      <c r="F120" s="383">
        <f t="shared" si="6"/>
        <v>0</v>
      </c>
      <c r="G120" s="384">
        <f t="shared" si="7"/>
        <v>0</v>
      </c>
      <c r="H120" s="383">
        <f t="shared" si="8"/>
        <v>0</v>
      </c>
      <c r="I120" s="106"/>
    </row>
    <row r="121" spans="2:9" s="5" customFormat="1" ht="12.75">
      <c r="B121" s="100" t="s">
        <v>71</v>
      </c>
      <c r="C121" s="141" t="s">
        <v>5708</v>
      </c>
      <c r="D121" s="498">
        <v>15.65</v>
      </c>
      <c r="E121" s="250">
        <v>0</v>
      </c>
      <c r="F121" s="45">
        <f t="shared" si="6"/>
        <v>0</v>
      </c>
      <c r="G121" s="46">
        <f t="shared" si="7"/>
        <v>0</v>
      </c>
      <c r="H121" s="45">
        <f t="shared" si="8"/>
        <v>0</v>
      </c>
      <c r="I121" s="106"/>
    </row>
    <row r="122" spans="2:9" s="5" customFormat="1" ht="12.75">
      <c r="B122" s="100" t="s">
        <v>72</v>
      </c>
      <c r="C122" s="141" t="s">
        <v>5709</v>
      </c>
      <c r="D122" s="498">
        <v>2.0099999999999998</v>
      </c>
      <c r="E122" s="250">
        <v>0</v>
      </c>
      <c r="F122" s="45">
        <f t="shared" si="6"/>
        <v>0</v>
      </c>
      <c r="G122" s="46">
        <f t="shared" si="7"/>
        <v>0</v>
      </c>
      <c r="H122" s="45">
        <f t="shared" si="8"/>
        <v>0</v>
      </c>
      <c r="I122" s="106"/>
    </row>
    <row r="123" spans="2:9" s="5" customFormat="1" ht="12.75">
      <c r="B123" s="411" t="s">
        <v>73</v>
      </c>
      <c r="C123" s="410" t="s">
        <v>5710</v>
      </c>
      <c r="D123" s="498">
        <v>2.0099999999999998</v>
      </c>
      <c r="E123" s="250">
        <v>0</v>
      </c>
      <c r="F123" s="383">
        <f t="shared" si="6"/>
        <v>0</v>
      </c>
      <c r="G123" s="384">
        <f t="shared" si="7"/>
        <v>0</v>
      </c>
      <c r="H123" s="383">
        <f t="shared" si="8"/>
        <v>0</v>
      </c>
      <c r="I123" s="106"/>
    </row>
    <row r="124" spans="2:9" s="5" customFormat="1" ht="12.75">
      <c r="B124" s="411" t="s">
        <v>74</v>
      </c>
      <c r="C124" s="410" t="s">
        <v>5711</v>
      </c>
      <c r="D124" s="498">
        <v>1.85</v>
      </c>
      <c r="E124" s="250">
        <v>0</v>
      </c>
      <c r="F124" s="383">
        <f t="shared" si="6"/>
        <v>0</v>
      </c>
      <c r="G124" s="384">
        <f t="shared" si="7"/>
        <v>0</v>
      </c>
      <c r="H124" s="383">
        <f t="shared" si="8"/>
        <v>0</v>
      </c>
      <c r="I124" s="106"/>
    </row>
    <row r="125" spans="2:9" s="5" customFormat="1" ht="12.75">
      <c r="B125" s="100" t="s">
        <v>75</v>
      </c>
      <c r="C125" s="141" t="s">
        <v>5712</v>
      </c>
      <c r="D125" s="498">
        <v>2.0099999999999998</v>
      </c>
      <c r="E125" s="250">
        <v>0</v>
      </c>
      <c r="F125" s="45">
        <f t="shared" si="6"/>
        <v>0</v>
      </c>
      <c r="G125" s="46">
        <f t="shared" si="7"/>
        <v>0</v>
      </c>
      <c r="H125" s="45">
        <f t="shared" si="8"/>
        <v>0</v>
      </c>
      <c r="I125" s="106"/>
    </row>
    <row r="126" spans="2:9" s="5" customFormat="1" ht="12.75">
      <c r="B126" s="100" t="s">
        <v>2332</v>
      </c>
      <c r="C126" s="141" t="s">
        <v>3834</v>
      </c>
      <c r="D126" s="498">
        <v>3.51</v>
      </c>
      <c r="E126" s="250">
        <v>0</v>
      </c>
      <c r="F126" s="45">
        <f t="shared" si="6"/>
        <v>0</v>
      </c>
      <c r="G126" s="46">
        <f t="shared" si="7"/>
        <v>0</v>
      </c>
      <c r="H126" s="45">
        <f t="shared" si="8"/>
        <v>0</v>
      </c>
      <c r="I126" s="106"/>
    </row>
    <row r="127" spans="2:9" s="5" customFormat="1" ht="12.75">
      <c r="B127" s="100" t="s">
        <v>76</v>
      </c>
      <c r="C127" s="141" t="s">
        <v>5713</v>
      </c>
      <c r="D127" s="498">
        <v>3.51</v>
      </c>
      <c r="E127" s="250">
        <v>0</v>
      </c>
      <c r="F127" s="45">
        <f t="shared" si="6"/>
        <v>0</v>
      </c>
      <c r="G127" s="46">
        <f t="shared" si="7"/>
        <v>0</v>
      </c>
      <c r="H127" s="45">
        <f t="shared" si="8"/>
        <v>0</v>
      </c>
      <c r="I127" s="106"/>
    </row>
    <row r="128" spans="2:9" s="5" customFormat="1" ht="12.75">
      <c r="B128" s="411" t="s">
        <v>77</v>
      </c>
      <c r="C128" s="410" t="s">
        <v>5714</v>
      </c>
      <c r="D128" s="498">
        <v>1.85</v>
      </c>
      <c r="E128" s="250">
        <v>0</v>
      </c>
      <c r="F128" s="383">
        <f t="shared" si="6"/>
        <v>0</v>
      </c>
      <c r="G128" s="384">
        <f t="shared" si="7"/>
        <v>0</v>
      </c>
      <c r="H128" s="383">
        <f t="shared" si="8"/>
        <v>0</v>
      </c>
      <c r="I128" s="106"/>
    </row>
    <row r="129" spans="2:9" s="5" customFormat="1" ht="12.75">
      <c r="B129" s="100" t="s">
        <v>78</v>
      </c>
      <c r="C129" s="141" t="s">
        <v>5715</v>
      </c>
      <c r="D129" s="498">
        <v>3.68</v>
      </c>
      <c r="E129" s="250">
        <v>0</v>
      </c>
      <c r="F129" s="45">
        <f t="shared" si="6"/>
        <v>0</v>
      </c>
      <c r="G129" s="46">
        <f t="shared" si="7"/>
        <v>0</v>
      </c>
      <c r="H129" s="45">
        <f t="shared" si="8"/>
        <v>0</v>
      </c>
      <c r="I129" s="106"/>
    </row>
    <row r="130" spans="2:9" s="5" customFormat="1" ht="12.75">
      <c r="B130" s="100" t="s">
        <v>2333</v>
      </c>
      <c r="C130" s="141" t="s">
        <v>3835</v>
      </c>
      <c r="D130" s="498">
        <v>3.68</v>
      </c>
      <c r="E130" s="250">
        <v>0</v>
      </c>
      <c r="F130" s="45">
        <f t="shared" si="6"/>
        <v>0</v>
      </c>
      <c r="G130" s="46">
        <f t="shared" si="7"/>
        <v>0</v>
      </c>
      <c r="H130" s="45">
        <f t="shared" si="8"/>
        <v>0</v>
      </c>
      <c r="I130" s="106"/>
    </row>
    <row r="131" spans="2:9" s="5" customFormat="1" ht="12.75">
      <c r="B131" s="100" t="s">
        <v>79</v>
      </c>
      <c r="C131" s="141" t="s">
        <v>5716</v>
      </c>
      <c r="D131" s="498">
        <v>7.86</v>
      </c>
      <c r="E131" s="250">
        <v>0</v>
      </c>
      <c r="F131" s="45">
        <f t="shared" si="6"/>
        <v>0</v>
      </c>
      <c r="G131" s="46">
        <f t="shared" si="7"/>
        <v>0</v>
      </c>
      <c r="H131" s="45">
        <f t="shared" si="8"/>
        <v>0</v>
      </c>
      <c r="I131" s="106"/>
    </row>
    <row r="132" spans="2:9" s="5" customFormat="1" ht="12.75">
      <c r="B132" s="100" t="s">
        <v>80</v>
      </c>
      <c r="C132" s="141" t="s">
        <v>5717</v>
      </c>
      <c r="D132" s="498">
        <v>3.68</v>
      </c>
      <c r="E132" s="250">
        <v>0</v>
      </c>
      <c r="F132" s="45">
        <f t="shared" si="6"/>
        <v>0</v>
      </c>
      <c r="G132" s="46">
        <f t="shared" si="7"/>
        <v>0</v>
      </c>
      <c r="H132" s="45">
        <f t="shared" si="8"/>
        <v>0</v>
      </c>
      <c r="I132" s="106"/>
    </row>
    <row r="133" spans="2:9" s="5" customFormat="1" ht="12.75">
      <c r="B133" s="100" t="s">
        <v>2334</v>
      </c>
      <c r="C133" s="141" t="s">
        <v>3836</v>
      </c>
      <c r="D133" s="498">
        <v>3.51</v>
      </c>
      <c r="E133" s="250">
        <v>0</v>
      </c>
      <c r="F133" s="45">
        <f t="shared" si="6"/>
        <v>0</v>
      </c>
      <c r="G133" s="46">
        <f t="shared" si="7"/>
        <v>0</v>
      </c>
      <c r="H133" s="45">
        <f t="shared" si="8"/>
        <v>0</v>
      </c>
      <c r="I133" s="106"/>
    </row>
    <row r="134" spans="2:9" s="5" customFormat="1" ht="12.75">
      <c r="B134" s="100" t="s">
        <v>81</v>
      </c>
      <c r="C134" s="141" t="s">
        <v>5718</v>
      </c>
      <c r="D134" s="498">
        <v>3.68</v>
      </c>
      <c r="E134" s="250">
        <v>0</v>
      </c>
      <c r="F134" s="45">
        <f t="shared" si="6"/>
        <v>0</v>
      </c>
      <c r="G134" s="46">
        <f t="shared" si="7"/>
        <v>0</v>
      </c>
      <c r="H134" s="45">
        <f t="shared" si="8"/>
        <v>0</v>
      </c>
      <c r="I134" s="106"/>
    </row>
    <row r="135" spans="2:9" s="5" customFormat="1" ht="12.75">
      <c r="B135" s="100" t="s">
        <v>2335</v>
      </c>
      <c r="C135" s="141" t="s">
        <v>3837</v>
      </c>
      <c r="D135" s="498">
        <v>3.51</v>
      </c>
      <c r="E135" s="250">
        <v>0</v>
      </c>
      <c r="F135" s="45">
        <f t="shared" si="6"/>
        <v>0</v>
      </c>
      <c r="G135" s="46">
        <f t="shared" si="7"/>
        <v>0</v>
      </c>
      <c r="H135" s="45">
        <f t="shared" si="8"/>
        <v>0</v>
      </c>
      <c r="I135" s="106"/>
    </row>
    <row r="136" spans="2:9" s="5" customFormat="1" ht="12.75">
      <c r="B136" s="100" t="s">
        <v>82</v>
      </c>
      <c r="C136" s="141" t="s">
        <v>5719</v>
      </c>
      <c r="D136" s="498">
        <v>2.25</v>
      </c>
      <c r="E136" s="250">
        <v>0</v>
      </c>
      <c r="F136" s="45">
        <f t="shared" si="6"/>
        <v>0</v>
      </c>
      <c r="G136" s="46">
        <f t="shared" si="7"/>
        <v>0</v>
      </c>
      <c r="H136" s="45">
        <f t="shared" si="8"/>
        <v>0</v>
      </c>
      <c r="I136" s="106"/>
    </row>
    <row r="137" spans="2:9" s="5" customFormat="1" ht="12.75">
      <c r="B137" s="100" t="s">
        <v>83</v>
      </c>
      <c r="C137" s="141" t="s">
        <v>5720</v>
      </c>
      <c r="D137" s="498">
        <v>2.0099999999999998</v>
      </c>
      <c r="E137" s="250">
        <v>0</v>
      </c>
      <c r="F137" s="45">
        <f t="shared" si="6"/>
        <v>0</v>
      </c>
      <c r="G137" s="46">
        <f t="shared" si="7"/>
        <v>0</v>
      </c>
      <c r="H137" s="45">
        <f t="shared" si="8"/>
        <v>0</v>
      </c>
      <c r="I137" s="106"/>
    </row>
    <row r="138" spans="2:9" s="5" customFormat="1" ht="12.75">
      <c r="B138" s="100" t="s">
        <v>84</v>
      </c>
      <c r="C138" s="141" t="s">
        <v>5721</v>
      </c>
      <c r="D138" s="498">
        <v>2.0099999999999998</v>
      </c>
      <c r="E138" s="250">
        <v>0</v>
      </c>
      <c r="F138" s="45">
        <f t="shared" si="6"/>
        <v>0</v>
      </c>
      <c r="G138" s="46">
        <f t="shared" si="7"/>
        <v>0</v>
      </c>
      <c r="H138" s="45">
        <f t="shared" si="8"/>
        <v>0</v>
      </c>
      <c r="I138" s="106"/>
    </row>
    <row r="139" spans="2:9" s="5" customFormat="1" ht="12.75">
      <c r="B139" s="100" t="s">
        <v>2336</v>
      </c>
      <c r="C139" s="141" t="s">
        <v>3838</v>
      </c>
      <c r="D139" s="498">
        <v>3.68</v>
      </c>
      <c r="E139" s="250">
        <v>0</v>
      </c>
      <c r="F139" s="45">
        <f t="shared" si="6"/>
        <v>0</v>
      </c>
      <c r="G139" s="46">
        <f t="shared" si="7"/>
        <v>0</v>
      </c>
      <c r="H139" s="45">
        <f t="shared" si="8"/>
        <v>0</v>
      </c>
      <c r="I139" s="106"/>
    </row>
    <row r="140" spans="2:9" s="5" customFormat="1" ht="12.75">
      <c r="B140" s="100" t="s">
        <v>2337</v>
      </c>
      <c r="C140" s="141" t="s">
        <v>3839</v>
      </c>
      <c r="D140" s="498">
        <v>3.51</v>
      </c>
      <c r="E140" s="250">
        <v>0</v>
      </c>
      <c r="F140" s="45">
        <f t="shared" si="6"/>
        <v>0</v>
      </c>
      <c r="G140" s="46">
        <f t="shared" si="7"/>
        <v>0</v>
      </c>
      <c r="H140" s="45">
        <f t="shared" si="8"/>
        <v>0</v>
      </c>
      <c r="I140" s="106"/>
    </row>
    <row r="141" spans="2:9" s="5" customFormat="1" ht="12.75">
      <c r="B141" s="411" t="s">
        <v>85</v>
      </c>
      <c r="C141" s="410" t="s">
        <v>5722</v>
      </c>
      <c r="D141" s="498">
        <v>1.85</v>
      </c>
      <c r="E141" s="250">
        <v>0</v>
      </c>
      <c r="F141" s="383">
        <f t="shared" si="6"/>
        <v>0</v>
      </c>
      <c r="G141" s="384">
        <f t="shared" si="7"/>
        <v>0</v>
      </c>
      <c r="H141" s="383">
        <f t="shared" si="8"/>
        <v>0</v>
      </c>
      <c r="I141" s="106"/>
    </row>
    <row r="142" spans="2:9" s="5" customFormat="1" ht="12.75">
      <c r="B142" s="100" t="s">
        <v>86</v>
      </c>
      <c r="C142" s="141" t="s">
        <v>5723</v>
      </c>
      <c r="D142" s="498">
        <v>1.4</v>
      </c>
      <c r="E142" s="250">
        <v>0</v>
      </c>
      <c r="F142" s="45">
        <f t="shared" si="6"/>
        <v>0</v>
      </c>
      <c r="G142" s="46">
        <f t="shared" si="7"/>
        <v>0</v>
      </c>
      <c r="H142" s="45">
        <f t="shared" si="8"/>
        <v>0</v>
      </c>
      <c r="I142" s="106"/>
    </row>
    <row r="143" spans="2:9" s="5" customFormat="1" ht="12.75">
      <c r="B143" s="411" t="s">
        <v>87</v>
      </c>
      <c r="C143" s="410" t="s">
        <v>5724</v>
      </c>
      <c r="D143" s="498">
        <v>1.85</v>
      </c>
      <c r="E143" s="250">
        <v>0</v>
      </c>
      <c r="F143" s="383">
        <f t="shared" si="6"/>
        <v>0</v>
      </c>
      <c r="G143" s="384">
        <f t="shared" si="7"/>
        <v>0</v>
      </c>
      <c r="H143" s="383">
        <f t="shared" si="8"/>
        <v>0</v>
      </c>
      <c r="I143" s="106"/>
    </row>
    <row r="144" spans="2:9" s="5" customFormat="1" ht="12.75">
      <c r="B144" s="411" t="s">
        <v>88</v>
      </c>
      <c r="C144" s="410" t="s">
        <v>5725</v>
      </c>
      <c r="D144" s="498">
        <v>1.85</v>
      </c>
      <c r="E144" s="250">
        <v>0</v>
      </c>
      <c r="F144" s="383">
        <f t="shared" si="6"/>
        <v>0</v>
      </c>
      <c r="G144" s="384">
        <f t="shared" si="7"/>
        <v>0</v>
      </c>
      <c r="H144" s="383">
        <f t="shared" si="8"/>
        <v>0</v>
      </c>
      <c r="I144" s="106"/>
    </row>
    <row r="145" spans="2:9" s="5" customFormat="1" ht="12.75">
      <c r="B145" s="100" t="s">
        <v>89</v>
      </c>
      <c r="C145" s="141" t="s">
        <v>5726</v>
      </c>
      <c r="D145" s="498">
        <v>2.0099999999999998</v>
      </c>
      <c r="E145" s="250">
        <v>0</v>
      </c>
      <c r="F145" s="45">
        <f t="shared" si="6"/>
        <v>0</v>
      </c>
      <c r="G145" s="46">
        <f t="shared" si="7"/>
        <v>0</v>
      </c>
      <c r="H145" s="45">
        <f t="shared" si="8"/>
        <v>0</v>
      </c>
      <c r="I145" s="106"/>
    </row>
    <row r="146" spans="2:9" s="5" customFormat="1" ht="12.75">
      <c r="B146" s="411" t="s">
        <v>90</v>
      </c>
      <c r="C146" s="410" t="s">
        <v>5727</v>
      </c>
      <c r="D146" s="498">
        <v>2.0099999999999998</v>
      </c>
      <c r="E146" s="250">
        <v>0</v>
      </c>
      <c r="F146" s="383">
        <f t="shared" si="6"/>
        <v>0</v>
      </c>
      <c r="G146" s="384">
        <f t="shared" si="7"/>
        <v>0</v>
      </c>
      <c r="H146" s="383">
        <f t="shared" si="8"/>
        <v>0</v>
      </c>
      <c r="I146" s="106"/>
    </row>
    <row r="147" spans="2:9" s="5" customFormat="1" ht="12.75">
      <c r="B147" s="411" t="s">
        <v>91</v>
      </c>
      <c r="C147" s="410" t="s">
        <v>5728</v>
      </c>
      <c r="D147" s="498">
        <v>4.12</v>
      </c>
      <c r="E147" s="250">
        <v>0</v>
      </c>
      <c r="F147" s="383">
        <f t="shared" si="6"/>
        <v>0</v>
      </c>
      <c r="G147" s="384">
        <f t="shared" si="7"/>
        <v>0</v>
      </c>
      <c r="H147" s="383">
        <f t="shared" si="8"/>
        <v>0</v>
      </c>
      <c r="I147" s="106"/>
    </row>
    <row r="148" spans="2:9" s="5" customFormat="1" ht="12.75">
      <c r="B148" s="411" t="s">
        <v>92</v>
      </c>
      <c r="C148" s="410" t="s">
        <v>5729</v>
      </c>
      <c r="D148" s="498">
        <v>3.51</v>
      </c>
      <c r="E148" s="250">
        <v>0</v>
      </c>
      <c r="F148" s="383">
        <f t="shared" si="6"/>
        <v>0</v>
      </c>
      <c r="G148" s="384">
        <f t="shared" si="7"/>
        <v>0</v>
      </c>
      <c r="H148" s="383">
        <f t="shared" si="8"/>
        <v>0</v>
      </c>
      <c r="I148" s="106"/>
    </row>
    <row r="149" spans="2:9" s="5" customFormat="1" ht="12.75">
      <c r="B149" s="100" t="s">
        <v>93</v>
      </c>
      <c r="C149" s="141" t="s">
        <v>5730</v>
      </c>
      <c r="D149" s="498">
        <v>3.51</v>
      </c>
      <c r="E149" s="250">
        <v>0</v>
      </c>
      <c r="F149" s="45">
        <f t="shared" si="6"/>
        <v>0</v>
      </c>
      <c r="G149" s="46">
        <f t="shared" si="7"/>
        <v>0</v>
      </c>
      <c r="H149" s="45">
        <f t="shared" si="8"/>
        <v>0</v>
      </c>
      <c r="I149" s="106"/>
    </row>
    <row r="150" spans="2:9" s="5" customFormat="1" ht="12.75">
      <c r="B150" s="411" t="s">
        <v>94</v>
      </c>
      <c r="C150" s="410" t="s">
        <v>5731</v>
      </c>
      <c r="D150" s="498">
        <v>1.85</v>
      </c>
      <c r="E150" s="250">
        <v>0</v>
      </c>
      <c r="F150" s="383">
        <f t="shared" si="6"/>
        <v>0</v>
      </c>
      <c r="G150" s="384">
        <f t="shared" si="7"/>
        <v>0</v>
      </c>
      <c r="H150" s="383">
        <f t="shared" si="8"/>
        <v>0</v>
      </c>
      <c r="I150" s="106"/>
    </row>
    <row r="151" spans="2:9" s="5" customFormat="1" ht="12.75">
      <c r="B151" s="411" t="s">
        <v>95</v>
      </c>
      <c r="C151" s="410" t="s">
        <v>5732</v>
      </c>
      <c r="D151" s="498">
        <v>15.24</v>
      </c>
      <c r="E151" s="250">
        <v>0</v>
      </c>
      <c r="F151" s="383">
        <f t="shared" si="6"/>
        <v>0</v>
      </c>
      <c r="G151" s="384">
        <f t="shared" si="7"/>
        <v>0</v>
      </c>
      <c r="H151" s="383">
        <f t="shared" si="8"/>
        <v>0</v>
      </c>
      <c r="I151" s="106"/>
    </row>
    <row r="152" spans="2:9" s="5" customFormat="1" ht="12.75">
      <c r="B152" s="100" t="s">
        <v>96</v>
      </c>
      <c r="C152" s="141" t="s">
        <v>5733</v>
      </c>
      <c r="D152" s="498">
        <v>3.68</v>
      </c>
      <c r="E152" s="250">
        <v>0</v>
      </c>
      <c r="F152" s="45">
        <f t="shared" si="6"/>
        <v>0</v>
      </c>
      <c r="G152" s="46">
        <f t="shared" si="7"/>
        <v>0</v>
      </c>
      <c r="H152" s="45">
        <f t="shared" si="8"/>
        <v>0</v>
      </c>
      <c r="I152" s="106"/>
    </row>
    <row r="153" spans="2:9" s="5" customFormat="1" ht="12.75">
      <c r="B153" s="100" t="s">
        <v>97</v>
      </c>
      <c r="C153" s="141" t="s">
        <v>5734</v>
      </c>
      <c r="D153" s="498">
        <v>4.42</v>
      </c>
      <c r="E153" s="250">
        <v>0</v>
      </c>
      <c r="F153" s="45">
        <f t="shared" si="6"/>
        <v>0</v>
      </c>
      <c r="G153" s="46">
        <f t="shared" si="7"/>
        <v>0</v>
      </c>
      <c r="H153" s="45">
        <f t="shared" si="8"/>
        <v>0</v>
      </c>
      <c r="I153" s="106"/>
    </row>
    <row r="154" spans="2:9" s="5" customFormat="1" ht="12.75">
      <c r="B154" s="100" t="s">
        <v>2338</v>
      </c>
      <c r="C154" s="141" t="s">
        <v>5735</v>
      </c>
      <c r="D154" s="498">
        <v>15.65</v>
      </c>
      <c r="E154" s="250">
        <v>0</v>
      </c>
      <c r="F154" s="45">
        <f t="shared" si="6"/>
        <v>0</v>
      </c>
      <c r="G154" s="46">
        <f t="shared" si="7"/>
        <v>0</v>
      </c>
      <c r="H154" s="45">
        <f t="shared" si="8"/>
        <v>0</v>
      </c>
      <c r="I154" s="106"/>
    </row>
    <row r="155" spans="2:9" s="5" customFormat="1" ht="12.75">
      <c r="B155" s="100" t="s">
        <v>98</v>
      </c>
      <c r="C155" s="141" t="s">
        <v>5736</v>
      </c>
      <c r="D155" s="498">
        <v>3.68</v>
      </c>
      <c r="E155" s="250">
        <v>0</v>
      </c>
      <c r="F155" s="45">
        <f t="shared" si="6"/>
        <v>0</v>
      </c>
      <c r="G155" s="46">
        <f t="shared" si="7"/>
        <v>0</v>
      </c>
      <c r="H155" s="45">
        <f t="shared" si="8"/>
        <v>0</v>
      </c>
      <c r="I155" s="106"/>
    </row>
    <row r="156" spans="2:9" s="5" customFormat="1" ht="12.75">
      <c r="B156" s="100" t="s">
        <v>99</v>
      </c>
      <c r="C156" s="141" t="s">
        <v>5737</v>
      </c>
      <c r="D156" s="498">
        <v>6.55</v>
      </c>
      <c r="E156" s="250">
        <v>0</v>
      </c>
      <c r="F156" s="45">
        <f t="shared" si="6"/>
        <v>0</v>
      </c>
      <c r="G156" s="46">
        <f t="shared" si="7"/>
        <v>0</v>
      </c>
      <c r="H156" s="45">
        <f t="shared" si="8"/>
        <v>0</v>
      </c>
      <c r="I156" s="106"/>
    </row>
    <row r="157" spans="2:9" s="5" customFormat="1" ht="12.75">
      <c r="B157" s="100" t="s">
        <v>2339</v>
      </c>
      <c r="C157" s="141" t="s">
        <v>3840</v>
      </c>
      <c r="D157" s="498">
        <v>15.24</v>
      </c>
      <c r="E157" s="250">
        <v>0</v>
      </c>
      <c r="F157" s="45">
        <f t="shared" si="6"/>
        <v>0</v>
      </c>
      <c r="G157" s="46">
        <f t="shared" si="7"/>
        <v>0</v>
      </c>
      <c r="H157" s="45">
        <f t="shared" si="8"/>
        <v>0</v>
      </c>
      <c r="I157" s="106"/>
    </row>
    <row r="158" spans="2:9" s="5" customFormat="1" ht="12.75">
      <c r="B158" s="100" t="s">
        <v>2340</v>
      </c>
      <c r="C158" s="141" t="s">
        <v>3841</v>
      </c>
      <c r="D158" s="498">
        <v>1.53</v>
      </c>
      <c r="E158" s="250">
        <v>0</v>
      </c>
      <c r="F158" s="45">
        <f t="shared" si="6"/>
        <v>0</v>
      </c>
      <c r="G158" s="46">
        <f t="shared" si="7"/>
        <v>0</v>
      </c>
      <c r="H158" s="45">
        <f t="shared" si="8"/>
        <v>0</v>
      </c>
      <c r="I158" s="106"/>
    </row>
    <row r="159" spans="2:9" s="5" customFormat="1" ht="12.75">
      <c r="B159" s="100" t="s">
        <v>2341</v>
      </c>
      <c r="C159" s="141" t="s">
        <v>5738</v>
      </c>
      <c r="D159" s="498">
        <v>3.04</v>
      </c>
      <c r="E159" s="250">
        <v>0</v>
      </c>
      <c r="F159" s="45">
        <f t="shared" si="6"/>
        <v>0</v>
      </c>
      <c r="G159" s="46">
        <f t="shared" si="7"/>
        <v>0</v>
      </c>
      <c r="H159" s="45">
        <f t="shared" si="8"/>
        <v>0</v>
      </c>
      <c r="I159" s="106"/>
    </row>
    <row r="160" spans="2:9" s="5" customFormat="1" ht="12.75">
      <c r="B160" s="100" t="s">
        <v>7724</v>
      </c>
      <c r="C160" s="141" t="s">
        <v>7725</v>
      </c>
      <c r="D160" s="498">
        <v>27</v>
      </c>
      <c r="E160" s="250">
        <v>0</v>
      </c>
      <c r="F160" s="45">
        <f t="shared" si="6"/>
        <v>0</v>
      </c>
      <c r="G160" s="46">
        <f t="shared" si="7"/>
        <v>0</v>
      </c>
      <c r="H160" s="45">
        <f t="shared" si="8"/>
        <v>0</v>
      </c>
      <c r="I160" s="106"/>
    </row>
    <row r="161" spans="2:9" s="5" customFormat="1" ht="12.75">
      <c r="B161" s="100" t="s">
        <v>100</v>
      </c>
      <c r="C161" s="141" t="s">
        <v>5739</v>
      </c>
      <c r="D161" s="498">
        <v>6.48</v>
      </c>
      <c r="E161" s="250">
        <v>0</v>
      </c>
      <c r="F161" s="45">
        <f t="shared" si="6"/>
        <v>0</v>
      </c>
      <c r="G161" s="46">
        <f t="shared" si="7"/>
        <v>0</v>
      </c>
      <c r="H161" s="45">
        <f t="shared" si="8"/>
        <v>0</v>
      </c>
      <c r="I161" s="106"/>
    </row>
    <row r="162" spans="2:9" s="5" customFormat="1" ht="12.75">
      <c r="B162" s="100" t="s">
        <v>101</v>
      </c>
      <c r="C162" s="141" t="s">
        <v>5740</v>
      </c>
      <c r="D162" s="498">
        <v>2.73</v>
      </c>
      <c r="E162" s="250">
        <v>0</v>
      </c>
      <c r="F162" s="45">
        <f t="shared" si="6"/>
        <v>0</v>
      </c>
      <c r="G162" s="46">
        <f t="shared" si="7"/>
        <v>0</v>
      </c>
      <c r="H162" s="45">
        <f t="shared" si="8"/>
        <v>0</v>
      </c>
      <c r="I162" s="106"/>
    </row>
    <row r="163" spans="2:9" s="5" customFormat="1" ht="12.75">
      <c r="B163" s="100" t="s">
        <v>102</v>
      </c>
      <c r="C163" s="141" t="s">
        <v>5741</v>
      </c>
      <c r="D163" s="498">
        <v>2.73</v>
      </c>
      <c r="E163" s="250">
        <v>0</v>
      </c>
      <c r="F163" s="45">
        <f t="shared" si="6"/>
        <v>0</v>
      </c>
      <c r="G163" s="46">
        <f t="shared" si="7"/>
        <v>0</v>
      </c>
      <c r="H163" s="45">
        <f t="shared" si="8"/>
        <v>0</v>
      </c>
      <c r="I163" s="106"/>
    </row>
    <row r="164" spans="2:9" s="5" customFormat="1" ht="12.75">
      <c r="B164" s="100" t="s">
        <v>2342</v>
      </c>
      <c r="C164" s="141" t="s">
        <v>7153</v>
      </c>
      <c r="D164" s="498">
        <v>2.73</v>
      </c>
      <c r="E164" s="250">
        <v>0</v>
      </c>
      <c r="F164" s="45">
        <f t="shared" si="6"/>
        <v>0</v>
      </c>
      <c r="G164" s="46">
        <f t="shared" si="7"/>
        <v>0</v>
      </c>
      <c r="H164" s="45">
        <f t="shared" si="8"/>
        <v>0</v>
      </c>
      <c r="I164" s="106"/>
    </row>
    <row r="165" spans="2:9" s="5" customFormat="1" ht="12.75">
      <c r="B165" s="100" t="s">
        <v>2343</v>
      </c>
      <c r="C165" s="141" t="s">
        <v>5742</v>
      </c>
      <c r="D165" s="498">
        <v>2.73</v>
      </c>
      <c r="E165" s="250">
        <v>0</v>
      </c>
      <c r="F165" s="45">
        <f t="shared" si="6"/>
        <v>0</v>
      </c>
      <c r="G165" s="46">
        <f t="shared" si="7"/>
        <v>0</v>
      </c>
      <c r="H165" s="45">
        <f t="shared" si="8"/>
        <v>0</v>
      </c>
      <c r="I165" s="106"/>
    </row>
    <row r="166" spans="2:9" s="5" customFormat="1" ht="12.75">
      <c r="B166" s="100" t="s">
        <v>2344</v>
      </c>
      <c r="C166" s="141" t="s">
        <v>7154</v>
      </c>
      <c r="D166" s="498">
        <v>2.73</v>
      </c>
      <c r="E166" s="250">
        <v>0</v>
      </c>
      <c r="F166" s="45">
        <f t="shared" si="6"/>
        <v>0</v>
      </c>
      <c r="G166" s="46">
        <f t="shared" si="7"/>
        <v>0</v>
      </c>
      <c r="H166" s="45">
        <f t="shared" si="8"/>
        <v>0</v>
      </c>
      <c r="I166" s="106"/>
    </row>
    <row r="167" spans="2:9" s="5" customFormat="1" ht="12.75">
      <c r="B167" s="100" t="s">
        <v>103</v>
      </c>
      <c r="C167" s="141" t="s">
        <v>7155</v>
      </c>
      <c r="D167" s="498">
        <v>2.73</v>
      </c>
      <c r="E167" s="250">
        <v>0</v>
      </c>
      <c r="F167" s="45">
        <f t="shared" si="6"/>
        <v>0</v>
      </c>
      <c r="G167" s="46">
        <f t="shared" si="7"/>
        <v>0</v>
      </c>
      <c r="H167" s="45">
        <f t="shared" si="8"/>
        <v>0</v>
      </c>
      <c r="I167" s="106"/>
    </row>
    <row r="168" spans="2:9" s="5" customFormat="1" ht="12.75">
      <c r="B168" s="100" t="s">
        <v>2345</v>
      </c>
      <c r="C168" s="141" t="s">
        <v>7156</v>
      </c>
      <c r="D168" s="498">
        <v>2.73</v>
      </c>
      <c r="E168" s="250">
        <v>0</v>
      </c>
      <c r="F168" s="45">
        <f t="shared" si="6"/>
        <v>0</v>
      </c>
      <c r="G168" s="46">
        <f t="shared" si="7"/>
        <v>0</v>
      </c>
      <c r="H168" s="45">
        <f t="shared" si="8"/>
        <v>0</v>
      </c>
      <c r="I168" s="106"/>
    </row>
    <row r="169" spans="2:9" s="5" customFormat="1" ht="12.75">
      <c r="B169" s="100" t="s">
        <v>104</v>
      </c>
      <c r="C169" s="141" t="s">
        <v>7157</v>
      </c>
      <c r="D169" s="498">
        <v>2.73</v>
      </c>
      <c r="E169" s="250">
        <v>0</v>
      </c>
      <c r="F169" s="45">
        <f t="shared" si="6"/>
        <v>0</v>
      </c>
      <c r="G169" s="46">
        <f t="shared" si="7"/>
        <v>0</v>
      </c>
      <c r="H169" s="45">
        <f t="shared" si="8"/>
        <v>0</v>
      </c>
      <c r="I169" s="106"/>
    </row>
    <row r="170" spans="2:9" s="5" customFormat="1" ht="12.75">
      <c r="B170" s="100" t="s">
        <v>105</v>
      </c>
      <c r="C170" s="141" t="s">
        <v>7158</v>
      </c>
      <c r="D170" s="498">
        <v>9</v>
      </c>
      <c r="E170" s="250">
        <v>0</v>
      </c>
      <c r="F170" s="45">
        <f t="shared" si="6"/>
        <v>0</v>
      </c>
      <c r="G170" s="46">
        <f t="shared" si="7"/>
        <v>0</v>
      </c>
      <c r="H170" s="45">
        <f t="shared" si="8"/>
        <v>0</v>
      </c>
      <c r="I170" s="106"/>
    </row>
    <row r="171" spans="2:9" s="5" customFormat="1" ht="12.75">
      <c r="B171" s="100" t="s">
        <v>106</v>
      </c>
      <c r="C171" s="141" t="s">
        <v>5743</v>
      </c>
      <c r="D171" s="498">
        <v>5.79</v>
      </c>
      <c r="E171" s="250">
        <v>0</v>
      </c>
      <c r="F171" s="45">
        <f t="shared" si="6"/>
        <v>0</v>
      </c>
      <c r="G171" s="46">
        <f t="shared" si="7"/>
        <v>0</v>
      </c>
      <c r="H171" s="45">
        <f t="shared" si="8"/>
        <v>0</v>
      </c>
      <c r="I171" s="106"/>
    </row>
    <row r="172" spans="2:9" s="5" customFormat="1" ht="12.75">
      <c r="B172" s="100" t="s">
        <v>107</v>
      </c>
      <c r="C172" s="141" t="s">
        <v>7159</v>
      </c>
      <c r="D172" s="498">
        <v>2.85</v>
      </c>
      <c r="E172" s="250">
        <v>0</v>
      </c>
      <c r="F172" s="45">
        <f t="shared" ref="F172:F277" si="9">D172*E172</f>
        <v>0</v>
      </c>
      <c r="G172" s="46">
        <f t="shared" ref="G172:G277" si="10">E172/12</f>
        <v>0</v>
      </c>
      <c r="H172" s="45">
        <f t="shared" ref="H172:H277" si="11">F172/12</f>
        <v>0</v>
      </c>
      <c r="I172" s="106"/>
    </row>
    <row r="173" spans="2:9" s="5" customFormat="1" ht="12.75">
      <c r="B173" s="100" t="s">
        <v>108</v>
      </c>
      <c r="C173" s="141" t="s">
        <v>7160</v>
      </c>
      <c r="D173" s="498">
        <v>5.77</v>
      </c>
      <c r="E173" s="250">
        <v>0</v>
      </c>
      <c r="F173" s="45">
        <f t="shared" si="9"/>
        <v>0</v>
      </c>
      <c r="G173" s="46">
        <f t="shared" si="10"/>
        <v>0</v>
      </c>
      <c r="H173" s="45">
        <f t="shared" si="11"/>
        <v>0</v>
      </c>
      <c r="I173" s="106"/>
    </row>
    <row r="174" spans="2:9" s="5" customFormat="1" ht="12.75">
      <c r="B174" s="100" t="s">
        <v>109</v>
      </c>
      <c r="C174" s="141" t="s">
        <v>7161</v>
      </c>
      <c r="D174" s="498">
        <v>2.73</v>
      </c>
      <c r="E174" s="250">
        <v>0</v>
      </c>
      <c r="F174" s="45">
        <f t="shared" si="9"/>
        <v>0</v>
      </c>
      <c r="G174" s="46">
        <f t="shared" si="10"/>
        <v>0</v>
      </c>
      <c r="H174" s="45">
        <f t="shared" si="11"/>
        <v>0</v>
      </c>
      <c r="I174" s="106"/>
    </row>
    <row r="175" spans="2:9" s="5" customFormat="1" ht="12.75">
      <c r="B175" s="100" t="s">
        <v>110</v>
      </c>
      <c r="C175" s="141" t="s">
        <v>7162</v>
      </c>
      <c r="D175" s="498">
        <v>2.73</v>
      </c>
      <c r="E175" s="250">
        <v>0</v>
      </c>
      <c r="F175" s="45">
        <f t="shared" si="9"/>
        <v>0</v>
      </c>
      <c r="G175" s="46">
        <f t="shared" si="10"/>
        <v>0</v>
      </c>
      <c r="H175" s="45">
        <f t="shared" si="11"/>
        <v>0</v>
      </c>
      <c r="I175" s="106"/>
    </row>
    <row r="176" spans="2:9" s="5" customFormat="1" ht="12.75">
      <c r="B176" s="100" t="s">
        <v>2346</v>
      </c>
      <c r="C176" s="141" t="s">
        <v>3842</v>
      </c>
      <c r="D176" s="498">
        <v>4.1100000000000003</v>
      </c>
      <c r="E176" s="250">
        <v>0</v>
      </c>
      <c r="F176" s="45">
        <f t="shared" si="9"/>
        <v>0</v>
      </c>
      <c r="G176" s="46">
        <f t="shared" si="10"/>
        <v>0</v>
      </c>
      <c r="H176" s="45">
        <f t="shared" si="11"/>
        <v>0</v>
      </c>
      <c r="I176" s="106"/>
    </row>
    <row r="177" spans="2:9" s="5" customFormat="1" ht="12.75">
      <c r="B177" s="100" t="s">
        <v>2347</v>
      </c>
      <c r="C177" s="141" t="s">
        <v>3843</v>
      </c>
      <c r="D177" s="498">
        <v>6.48</v>
      </c>
      <c r="E177" s="250">
        <v>0</v>
      </c>
      <c r="F177" s="45">
        <f t="shared" si="9"/>
        <v>0</v>
      </c>
      <c r="G177" s="46">
        <f t="shared" si="10"/>
        <v>0</v>
      </c>
      <c r="H177" s="45">
        <f t="shared" si="11"/>
        <v>0</v>
      </c>
      <c r="I177" s="106"/>
    </row>
    <row r="178" spans="2:9" s="5" customFormat="1" ht="12.75">
      <c r="B178" s="100" t="s">
        <v>2348</v>
      </c>
      <c r="C178" s="141" t="s">
        <v>3844</v>
      </c>
      <c r="D178" s="498">
        <v>5.31</v>
      </c>
      <c r="E178" s="250">
        <v>0</v>
      </c>
      <c r="F178" s="45">
        <f t="shared" si="9"/>
        <v>0</v>
      </c>
      <c r="G178" s="46">
        <f t="shared" si="10"/>
        <v>0</v>
      </c>
      <c r="H178" s="45">
        <f t="shared" si="11"/>
        <v>0</v>
      </c>
      <c r="I178" s="106"/>
    </row>
    <row r="179" spans="2:9" s="5" customFormat="1" ht="12.75">
      <c r="B179" s="100" t="s">
        <v>2349</v>
      </c>
      <c r="C179" s="141" t="s">
        <v>3845</v>
      </c>
      <c r="D179" s="498">
        <v>7.61</v>
      </c>
      <c r="E179" s="250">
        <v>0</v>
      </c>
      <c r="F179" s="45">
        <f t="shared" si="9"/>
        <v>0</v>
      </c>
      <c r="G179" s="46">
        <f t="shared" si="10"/>
        <v>0</v>
      </c>
      <c r="H179" s="45">
        <f t="shared" si="11"/>
        <v>0</v>
      </c>
      <c r="I179" s="106"/>
    </row>
    <row r="180" spans="2:9" s="5" customFormat="1" ht="12.75">
      <c r="B180" s="100" t="s">
        <v>111</v>
      </c>
      <c r="C180" s="141" t="s">
        <v>5744</v>
      </c>
      <c r="D180" s="498">
        <v>4.7300000000000004</v>
      </c>
      <c r="E180" s="250">
        <v>0</v>
      </c>
      <c r="F180" s="45">
        <f t="shared" si="9"/>
        <v>0</v>
      </c>
      <c r="G180" s="46">
        <f t="shared" si="10"/>
        <v>0</v>
      </c>
      <c r="H180" s="45">
        <f t="shared" si="11"/>
        <v>0</v>
      </c>
      <c r="I180" s="106"/>
    </row>
    <row r="181" spans="2:9" s="5" customFormat="1" ht="12.75">
      <c r="B181" s="100" t="s">
        <v>2350</v>
      </c>
      <c r="C181" s="141" t="s">
        <v>3846</v>
      </c>
      <c r="D181" s="498">
        <v>8.09</v>
      </c>
      <c r="E181" s="250">
        <v>0</v>
      </c>
      <c r="F181" s="45">
        <f t="shared" si="9"/>
        <v>0</v>
      </c>
      <c r="G181" s="46">
        <f t="shared" si="10"/>
        <v>0</v>
      </c>
      <c r="H181" s="45">
        <f t="shared" si="11"/>
        <v>0</v>
      </c>
      <c r="I181" s="106"/>
    </row>
    <row r="182" spans="2:9" s="5" customFormat="1" ht="12.75">
      <c r="B182" s="100" t="s">
        <v>2351</v>
      </c>
      <c r="C182" s="141" t="s">
        <v>5745</v>
      </c>
      <c r="D182" s="498">
        <v>6.63</v>
      </c>
      <c r="E182" s="250">
        <v>0</v>
      </c>
      <c r="F182" s="45">
        <f t="shared" si="9"/>
        <v>0</v>
      </c>
      <c r="G182" s="46">
        <f t="shared" si="10"/>
        <v>0</v>
      </c>
      <c r="H182" s="45">
        <f t="shared" si="11"/>
        <v>0</v>
      </c>
      <c r="I182" s="106"/>
    </row>
    <row r="183" spans="2:9" s="5" customFormat="1" ht="12.75">
      <c r="B183" s="100" t="s">
        <v>112</v>
      </c>
      <c r="C183" s="141" t="s">
        <v>5746</v>
      </c>
      <c r="D183" s="498">
        <v>15</v>
      </c>
      <c r="E183" s="250">
        <v>0</v>
      </c>
      <c r="F183" s="45">
        <f t="shared" si="9"/>
        <v>0</v>
      </c>
      <c r="G183" s="46">
        <f t="shared" si="10"/>
        <v>0</v>
      </c>
      <c r="H183" s="45">
        <f t="shared" si="11"/>
        <v>0</v>
      </c>
      <c r="I183" s="106"/>
    </row>
    <row r="184" spans="2:9" s="5" customFormat="1" ht="12.75">
      <c r="B184" s="100" t="s">
        <v>2352</v>
      </c>
      <c r="C184" s="141" t="s">
        <v>5747</v>
      </c>
      <c r="D184" s="498">
        <v>18.91</v>
      </c>
      <c r="E184" s="250">
        <v>0</v>
      </c>
      <c r="F184" s="45">
        <f t="shared" si="9"/>
        <v>0</v>
      </c>
      <c r="G184" s="46">
        <f t="shared" si="10"/>
        <v>0</v>
      </c>
      <c r="H184" s="45">
        <f t="shared" si="11"/>
        <v>0</v>
      </c>
      <c r="I184" s="106"/>
    </row>
    <row r="185" spans="2:9" s="5" customFormat="1" ht="12.75">
      <c r="B185" s="100" t="s">
        <v>2353</v>
      </c>
      <c r="C185" s="141" t="s">
        <v>3847</v>
      </c>
      <c r="D185" s="498">
        <v>6.66</v>
      </c>
      <c r="E185" s="250">
        <v>0</v>
      </c>
      <c r="F185" s="45">
        <f t="shared" si="9"/>
        <v>0</v>
      </c>
      <c r="G185" s="46">
        <f t="shared" si="10"/>
        <v>0</v>
      </c>
      <c r="H185" s="45">
        <f t="shared" si="11"/>
        <v>0</v>
      </c>
      <c r="I185" s="106"/>
    </row>
    <row r="186" spans="2:9" s="5" customFormat="1" ht="12.75">
      <c r="B186" s="100" t="s">
        <v>2354</v>
      </c>
      <c r="C186" s="141" t="s">
        <v>3848</v>
      </c>
      <c r="D186" s="498">
        <v>9.11</v>
      </c>
      <c r="E186" s="250">
        <v>0</v>
      </c>
      <c r="F186" s="45">
        <f t="shared" si="9"/>
        <v>0</v>
      </c>
      <c r="G186" s="46">
        <f t="shared" si="10"/>
        <v>0</v>
      </c>
      <c r="H186" s="45">
        <f t="shared" si="11"/>
        <v>0</v>
      </c>
      <c r="I186" s="106"/>
    </row>
    <row r="187" spans="2:9" s="5" customFormat="1" ht="12.75">
      <c r="B187" s="100" t="s">
        <v>2355</v>
      </c>
      <c r="C187" s="141" t="s">
        <v>3849</v>
      </c>
      <c r="D187" s="498">
        <v>10.51</v>
      </c>
      <c r="E187" s="250">
        <v>0</v>
      </c>
      <c r="F187" s="45">
        <f t="shared" si="9"/>
        <v>0</v>
      </c>
      <c r="G187" s="46">
        <f t="shared" si="10"/>
        <v>0</v>
      </c>
      <c r="H187" s="45">
        <f t="shared" si="11"/>
        <v>0</v>
      </c>
      <c r="I187" s="106"/>
    </row>
    <row r="188" spans="2:9" s="5" customFormat="1" ht="12.75">
      <c r="B188" s="100" t="s">
        <v>2356</v>
      </c>
      <c r="C188" s="141" t="s">
        <v>3850</v>
      </c>
      <c r="D188" s="498">
        <v>6.66</v>
      </c>
      <c r="E188" s="250">
        <v>0</v>
      </c>
      <c r="F188" s="45">
        <f t="shared" si="9"/>
        <v>0</v>
      </c>
      <c r="G188" s="46">
        <f t="shared" si="10"/>
        <v>0</v>
      </c>
      <c r="H188" s="45">
        <f t="shared" si="11"/>
        <v>0</v>
      </c>
      <c r="I188" s="106"/>
    </row>
    <row r="189" spans="2:9" s="5" customFormat="1" ht="12.75">
      <c r="B189" s="100" t="s">
        <v>113</v>
      </c>
      <c r="C189" s="141" t="s">
        <v>5748</v>
      </c>
      <c r="D189" s="498">
        <v>4.5999999999999996</v>
      </c>
      <c r="E189" s="250">
        <v>0</v>
      </c>
      <c r="F189" s="45">
        <f t="shared" si="9"/>
        <v>0</v>
      </c>
      <c r="G189" s="46">
        <f t="shared" si="10"/>
        <v>0</v>
      </c>
      <c r="H189" s="45">
        <f t="shared" si="11"/>
        <v>0</v>
      </c>
      <c r="I189" s="106"/>
    </row>
    <row r="190" spans="2:9" s="5" customFormat="1" ht="12.75">
      <c r="B190" s="411" t="s">
        <v>114</v>
      </c>
      <c r="C190" s="410" t="s">
        <v>5749</v>
      </c>
      <c r="D190" s="498">
        <v>1.53</v>
      </c>
      <c r="E190" s="250">
        <v>0</v>
      </c>
      <c r="F190" s="383">
        <f t="shared" si="9"/>
        <v>0</v>
      </c>
      <c r="G190" s="384">
        <f t="shared" si="10"/>
        <v>0</v>
      </c>
      <c r="H190" s="383">
        <f t="shared" si="11"/>
        <v>0</v>
      </c>
      <c r="I190" s="106"/>
    </row>
    <row r="191" spans="2:9" s="5" customFormat="1" ht="12.75">
      <c r="B191" s="100" t="s">
        <v>2357</v>
      </c>
      <c r="C191" s="141" t="s">
        <v>5750</v>
      </c>
      <c r="D191" s="498">
        <v>2.73</v>
      </c>
      <c r="E191" s="250">
        <v>0</v>
      </c>
      <c r="F191" s="45">
        <f t="shared" si="9"/>
        <v>0</v>
      </c>
      <c r="G191" s="46">
        <f t="shared" si="10"/>
        <v>0</v>
      </c>
      <c r="H191" s="45">
        <f t="shared" si="11"/>
        <v>0</v>
      </c>
      <c r="I191" s="106"/>
    </row>
    <row r="192" spans="2:9" s="5" customFormat="1" ht="12.75">
      <c r="B192" s="100" t="s">
        <v>2358</v>
      </c>
      <c r="C192" s="141" t="s">
        <v>3851</v>
      </c>
      <c r="D192" s="498">
        <v>2.73</v>
      </c>
      <c r="E192" s="250">
        <v>0</v>
      </c>
      <c r="F192" s="45">
        <f t="shared" si="9"/>
        <v>0</v>
      </c>
      <c r="G192" s="46">
        <f t="shared" si="10"/>
        <v>0</v>
      </c>
      <c r="H192" s="45">
        <f t="shared" si="11"/>
        <v>0</v>
      </c>
      <c r="I192" s="106"/>
    </row>
    <row r="193" spans="2:9" s="5" customFormat="1" ht="12.75">
      <c r="B193" s="100" t="s">
        <v>115</v>
      </c>
      <c r="C193" s="141" t="s">
        <v>5751</v>
      </c>
      <c r="D193" s="498">
        <v>2.73</v>
      </c>
      <c r="E193" s="250">
        <v>0</v>
      </c>
      <c r="F193" s="45">
        <f t="shared" si="9"/>
        <v>0</v>
      </c>
      <c r="G193" s="46">
        <f t="shared" si="10"/>
        <v>0</v>
      </c>
      <c r="H193" s="45">
        <f t="shared" si="11"/>
        <v>0</v>
      </c>
      <c r="I193" s="106"/>
    </row>
    <row r="194" spans="2:9" s="5" customFormat="1" ht="12.75">
      <c r="B194" s="100" t="s">
        <v>2359</v>
      </c>
      <c r="C194" s="141" t="s">
        <v>5752</v>
      </c>
      <c r="D194" s="498">
        <v>4.1100000000000003</v>
      </c>
      <c r="E194" s="250">
        <v>0</v>
      </c>
      <c r="F194" s="45">
        <f t="shared" si="9"/>
        <v>0</v>
      </c>
      <c r="G194" s="46">
        <f t="shared" si="10"/>
        <v>0</v>
      </c>
      <c r="H194" s="45">
        <f t="shared" si="11"/>
        <v>0</v>
      </c>
      <c r="I194" s="106"/>
    </row>
    <row r="195" spans="2:9" s="5" customFormat="1" ht="12.75">
      <c r="B195" s="100" t="s">
        <v>116</v>
      </c>
      <c r="C195" s="141" t="s">
        <v>5753</v>
      </c>
      <c r="D195" s="498">
        <v>5.41</v>
      </c>
      <c r="E195" s="250">
        <v>0</v>
      </c>
      <c r="F195" s="45">
        <f t="shared" si="9"/>
        <v>0</v>
      </c>
      <c r="G195" s="46">
        <f t="shared" si="10"/>
        <v>0</v>
      </c>
      <c r="H195" s="45">
        <f t="shared" si="11"/>
        <v>0</v>
      </c>
      <c r="I195" s="106"/>
    </row>
    <row r="196" spans="2:9" s="5" customFormat="1" ht="12.75">
      <c r="B196" s="100" t="s">
        <v>117</v>
      </c>
      <c r="C196" s="141" t="s">
        <v>5754</v>
      </c>
      <c r="D196" s="498">
        <v>2.73</v>
      </c>
      <c r="E196" s="250">
        <v>0</v>
      </c>
      <c r="F196" s="45">
        <f t="shared" si="9"/>
        <v>0</v>
      </c>
      <c r="G196" s="46">
        <f t="shared" si="10"/>
        <v>0</v>
      </c>
      <c r="H196" s="45">
        <f t="shared" si="11"/>
        <v>0</v>
      </c>
      <c r="I196" s="106"/>
    </row>
    <row r="197" spans="2:9" s="5" customFormat="1" ht="12.75">
      <c r="B197" s="411" t="s">
        <v>118</v>
      </c>
      <c r="C197" s="410" t="s">
        <v>5755</v>
      </c>
      <c r="D197" s="498">
        <v>1.53</v>
      </c>
      <c r="E197" s="250">
        <v>0</v>
      </c>
      <c r="F197" s="383">
        <f t="shared" si="9"/>
        <v>0</v>
      </c>
      <c r="G197" s="384">
        <f t="shared" si="10"/>
        <v>0</v>
      </c>
      <c r="H197" s="383">
        <f t="shared" si="11"/>
        <v>0</v>
      </c>
      <c r="I197" s="106"/>
    </row>
    <row r="198" spans="2:9" s="5" customFormat="1" ht="12.75">
      <c r="B198" s="100" t="s">
        <v>119</v>
      </c>
      <c r="C198" s="141" t="s">
        <v>5756</v>
      </c>
      <c r="D198" s="498">
        <v>4.1100000000000003</v>
      </c>
      <c r="E198" s="250">
        <v>0</v>
      </c>
      <c r="F198" s="45">
        <f t="shared" si="9"/>
        <v>0</v>
      </c>
      <c r="G198" s="46">
        <f t="shared" si="10"/>
        <v>0</v>
      </c>
      <c r="H198" s="45">
        <f t="shared" si="11"/>
        <v>0</v>
      </c>
      <c r="I198" s="106"/>
    </row>
    <row r="199" spans="2:9" s="5" customFormat="1" ht="12.75">
      <c r="B199" s="100" t="s">
        <v>120</v>
      </c>
      <c r="C199" s="141" t="s">
        <v>5757</v>
      </c>
      <c r="D199" s="498">
        <v>2.73</v>
      </c>
      <c r="E199" s="250">
        <v>0</v>
      </c>
      <c r="F199" s="45">
        <f t="shared" si="9"/>
        <v>0</v>
      </c>
      <c r="G199" s="46">
        <f t="shared" si="10"/>
        <v>0</v>
      </c>
      <c r="H199" s="45">
        <f t="shared" si="11"/>
        <v>0</v>
      </c>
      <c r="I199" s="106"/>
    </row>
    <row r="200" spans="2:9" s="5" customFormat="1" ht="12.75">
      <c r="B200" s="100" t="s">
        <v>2360</v>
      </c>
      <c r="C200" s="141" t="s">
        <v>3852</v>
      </c>
      <c r="D200" s="498">
        <v>25</v>
      </c>
      <c r="E200" s="250">
        <v>0</v>
      </c>
      <c r="F200" s="45">
        <f t="shared" si="9"/>
        <v>0</v>
      </c>
      <c r="G200" s="46">
        <f t="shared" si="10"/>
        <v>0</v>
      </c>
      <c r="H200" s="45">
        <f t="shared" si="11"/>
        <v>0</v>
      </c>
      <c r="I200" s="106"/>
    </row>
    <row r="201" spans="2:9" s="5" customFormat="1" ht="12.75">
      <c r="B201" s="100" t="s">
        <v>121</v>
      </c>
      <c r="C201" s="141" t="s">
        <v>5758</v>
      </c>
      <c r="D201" s="498">
        <v>4.1100000000000003</v>
      </c>
      <c r="E201" s="250">
        <v>0</v>
      </c>
      <c r="F201" s="45">
        <f t="shared" si="9"/>
        <v>0</v>
      </c>
      <c r="G201" s="46">
        <f t="shared" si="10"/>
        <v>0</v>
      </c>
      <c r="H201" s="45">
        <f t="shared" si="11"/>
        <v>0</v>
      </c>
      <c r="I201" s="106"/>
    </row>
    <row r="202" spans="2:9" s="5" customFormat="1" ht="12.75">
      <c r="B202" s="100" t="s">
        <v>2361</v>
      </c>
      <c r="C202" s="141" t="s">
        <v>5759</v>
      </c>
      <c r="D202" s="498">
        <v>2.73</v>
      </c>
      <c r="E202" s="250">
        <v>0</v>
      </c>
      <c r="F202" s="45">
        <f t="shared" si="9"/>
        <v>0</v>
      </c>
      <c r="G202" s="46">
        <f t="shared" si="10"/>
        <v>0</v>
      </c>
      <c r="H202" s="45">
        <f t="shared" si="11"/>
        <v>0</v>
      </c>
      <c r="I202" s="106"/>
    </row>
    <row r="203" spans="2:9" s="5" customFormat="1" ht="12.75">
      <c r="B203" s="100" t="s">
        <v>2362</v>
      </c>
      <c r="C203" s="141" t="s">
        <v>5760</v>
      </c>
      <c r="D203" s="498">
        <v>2.73</v>
      </c>
      <c r="E203" s="250">
        <v>0</v>
      </c>
      <c r="F203" s="45">
        <f t="shared" si="9"/>
        <v>0</v>
      </c>
      <c r="G203" s="46">
        <f t="shared" si="10"/>
        <v>0</v>
      </c>
      <c r="H203" s="45">
        <f t="shared" si="11"/>
        <v>0</v>
      </c>
      <c r="I203" s="106"/>
    </row>
    <row r="204" spans="2:9" s="5" customFormat="1" ht="12.75">
      <c r="B204" s="100" t="s">
        <v>122</v>
      </c>
      <c r="C204" s="141" t="s">
        <v>5761</v>
      </c>
      <c r="D204" s="498">
        <v>2.73</v>
      </c>
      <c r="E204" s="250">
        <v>0</v>
      </c>
      <c r="F204" s="45">
        <f t="shared" si="9"/>
        <v>0</v>
      </c>
      <c r="G204" s="46">
        <f t="shared" si="10"/>
        <v>0</v>
      </c>
      <c r="H204" s="45">
        <f t="shared" si="11"/>
        <v>0</v>
      </c>
      <c r="I204" s="106"/>
    </row>
    <row r="205" spans="2:9" s="5" customFormat="1" ht="12.75">
      <c r="B205" s="100" t="s">
        <v>123</v>
      </c>
      <c r="C205" s="141" t="s">
        <v>5762</v>
      </c>
      <c r="D205" s="498">
        <v>2.73</v>
      </c>
      <c r="E205" s="250">
        <v>0</v>
      </c>
      <c r="F205" s="45">
        <f t="shared" si="9"/>
        <v>0</v>
      </c>
      <c r="G205" s="46">
        <f t="shared" si="10"/>
        <v>0</v>
      </c>
      <c r="H205" s="45">
        <f t="shared" si="11"/>
        <v>0</v>
      </c>
      <c r="I205" s="106"/>
    </row>
    <row r="206" spans="2:9" s="5" customFormat="1" ht="12.75">
      <c r="B206" s="100" t="s">
        <v>124</v>
      </c>
      <c r="C206" s="141" t="s">
        <v>5763</v>
      </c>
      <c r="D206" s="498">
        <v>4.1100000000000003</v>
      </c>
      <c r="E206" s="250">
        <v>0</v>
      </c>
      <c r="F206" s="45">
        <f t="shared" si="9"/>
        <v>0</v>
      </c>
      <c r="G206" s="46">
        <f t="shared" si="10"/>
        <v>0</v>
      </c>
      <c r="H206" s="45">
        <f t="shared" si="11"/>
        <v>0</v>
      </c>
      <c r="I206" s="106"/>
    </row>
    <row r="207" spans="2:9" s="5" customFormat="1" ht="12.75">
      <c r="B207" s="100" t="s">
        <v>125</v>
      </c>
      <c r="C207" s="141" t="s">
        <v>5764</v>
      </c>
      <c r="D207" s="498">
        <v>2.73</v>
      </c>
      <c r="E207" s="250">
        <v>0</v>
      </c>
      <c r="F207" s="45">
        <f t="shared" si="9"/>
        <v>0</v>
      </c>
      <c r="G207" s="46">
        <f t="shared" si="10"/>
        <v>0</v>
      </c>
      <c r="H207" s="45">
        <f t="shared" si="11"/>
        <v>0</v>
      </c>
      <c r="I207" s="106"/>
    </row>
    <row r="208" spans="2:9" s="5" customFormat="1" ht="12.75">
      <c r="B208" s="100" t="s">
        <v>126</v>
      </c>
      <c r="C208" s="141" t="s">
        <v>5765</v>
      </c>
      <c r="D208" s="498">
        <v>2.73</v>
      </c>
      <c r="E208" s="250">
        <v>0</v>
      </c>
      <c r="F208" s="45">
        <f t="shared" si="9"/>
        <v>0</v>
      </c>
      <c r="G208" s="46">
        <f t="shared" si="10"/>
        <v>0</v>
      </c>
      <c r="H208" s="45">
        <f t="shared" si="11"/>
        <v>0</v>
      </c>
      <c r="I208" s="106"/>
    </row>
    <row r="209" spans="2:9" s="5" customFormat="1" ht="12.75">
      <c r="B209" s="100" t="s">
        <v>127</v>
      </c>
      <c r="C209" s="141" t="s">
        <v>5766</v>
      </c>
      <c r="D209" s="498">
        <v>2.73</v>
      </c>
      <c r="E209" s="250">
        <v>0</v>
      </c>
      <c r="F209" s="45">
        <f t="shared" si="9"/>
        <v>0</v>
      </c>
      <c r="G209" s="46">
        <f t="shared" si="10"/>
        <v>0</v>
      </c>
      <c r="H209" s="45">
        <f t="shared" si="11"/>
        <v>0</v>
      </c>
      <c r="I209" s="106"/>
    </row>
    <row r="210" spans="2:9" s="5" customFormat="1" ht="12.75">
      <c r="B210" s="100" t="s">
        <v>128</v>
      </c>
      <c r="C210" s="141" t="s">
        <v>5767</v>
      </c>
      <c r="D210" s="498">
        <v>12</v>
      </c>
      <c r="E210" s="250">
        <v>0</v>
      </c>
      <c r="F210" s="45">
        <f t="shared" si="9"/>
        <v>0</v>
      </c>
      <c r="G210" s="46">
        <f t="shared" si="10"/>
        <v>0</v>
      </c>
      <c r="H210" s="45">
        <f t="shared" si="11"/>
        <v>0</v>
      </c>
      <c r="I210" s="106"/>
    </row>
    <row r="211" spans="2:9" s="5" customFormat="1" ht="12.75">
      <c r="B211" s="100" t="s">
        <v>2363</v>
      </c>
      <c r="C211" s="141" t="s">
        <v>5768</v>
      </c>
      <c r="D211" s="498">
        <v>2.73</v>
      </c>
      <c r="E211" s="250">
        <v>0</v>
      </c>
      <c r="F211" s="45">
        <f t="shared" si="9"/>
        <v>0</v>
      </c>
      <c r="G211" s="46">
        <f t="shared" si="10"/>
        <v>0</v>
      </c>
      <c r="H211" s="45">
        <f t="shared" si="11"/>
        <v>0</v>
      </c>
      <c r="I211" s="106"/>
    </row>
    <row r="212" spans="2:9" s="5" customFormat="1" ht="12.75">
      <c r="B212" s="100" t="s">
        <v>129</v>
      </c>
      <c r="C212" s="141" t="s">
        <v>5769</v>
      </c>
      <c r="D212" s="498">
        <v>2.73</v>
      </c>
      <c r="E212" s="250">
        <v>0</v>
      </c>
      <c r="F212" s="45">
        <f t="shared" si="9"/>
        <v>0</v>
      </c>
      <c r="G212" s="46">
        <f t="shared" si="10"/>
        <v>0</v>
      </c>
      <c r="H212" s="45">
        <f t="shared" si="11"/>
        <v>0</v>
      </c>
      <c r="I212" s="106"/>
    </row>
    <row r="213" spans="2:9" s="5" customFormat="1" ht="12.75">
      <c r="B213" s="100" t="s">
        <v>2364</v>
      </c>
      <c r="C213" s="141" t="s">
        <v>5770</v>
      </c>
      <c r="D213" s="498">
        <v>15</v>
      </c>
      <c r="E213" s="250">
        <v>0</v>
      </c>
      <c r="F213" s="45">
        <f t="shared" si="9"/>
        <v>0</v>
      </c>
      <c r="G213" s="46">
        <f t="shared" si="10"/>
        <v>0</v>
      </c>
      <c r="H213" s="45">
        <f t="shared" si="11"/>
        <v>0</v>
      </c>
      <c r="I213" s="106"/>
    </row>
    <row r="214" spans="2:9" s="5" customFormat="1" ht="12.75">
      <c r="B214" s="100" t="s">
        <v>2365</v>
      </c>
      <c r="C214" s="141" t="s">
        <v>4332</v>
      </c>
      <c r="D214" s="498">
        <v>15</v>
      </c>
      <c r="E214" s="250">
        <v>0</v>
      </c>
      <c r="F214" s="45">
        <f t="shared" si="9"/>
        <v>0</v>
      </c>
      <c r="G214" s="46">
        <f t="shared" si="10"/>
        <v>0</v>
      </c>
      <c r="H214" s="45">
        <f t="shared" si="11"/>
        <v>0</v>
      </c>
      <c r="I214" s="106"/>
    </row>
    <row r="215" spans="2:9" s="5" customFormat="1" ht="12.75">
      <c r="B215" s="100" t="s">
        <v>130</v>
      </c>
      <c r="C215" s="141" t="s">
        <v>5771</v>
      </c>
      <c r="D215" s="498">
        <v>15</v>
      </c>
      <c r="E215" s="250">
        <v>0</v>
      </c>
      <c r="F215" s="45">
        <f t="shared" si="9"/>
        <v>0</v>
      </c>
      <c r="G215" s="46">
        <f t="shared" si="10"/>
        <v>0</v>
      </c>
      <c r="H215" s="45">
        <f t="shared" si="11"/>
        <v>0</v>
      </c>
      <c r="I215" s="106"/>
    </row>
    <row r="216" spans="2:9" s="5" customFormat="1" ht="12.75">
      <c r="B216" s="100" t="s">
        <v>131</v>
      </c>
      <c r="C216" s="141" t="s">
        <v>7163</v>
      </c>
      <c r="D216" s="498">
        <v>65</v>
      </c>
      <c r="E216" s="250">
        <v>0</v>
      </c>
      <c r="F216" s="45">
        <f t="shared" si="9"/>
        <v>0</v>
      </c>
      <c r="G216" s="46">
        <f t="shared" si="10"/>
        <v>0</v>
      </c>
      <c r="H216" s="45">
        <f t="shared" si="11"/>
        <v>0</v>
      </c>
      <c r="I216" s="106"/>
    </row>
    <row r="217" spans="2:9" s="5" customFormat="1" ht="12.75">
      <c r="B217" s="100" t="s">
        <v>132</v>
      </c>
      <c r="C217" s="141" t="s">
        <v>7164</v>
      </c>
      <c r="D217" s="498">
        <v>96</v>
      </c>
      <c r="E217" s="250">
        <v>0</v>
      </c>
      <c r="F217" s="45">
        <f t="shared" si="9"/>
        <v>0</v>
      </c>
      <c r="G217" s="46">
        <f t="shared" si="10"/>
        <v>0</v>
      </c>
      <c r="H217" s="45">
        <f t="shared" si="11"/>
        <v>0</v>
      </c>
      <c r="I217" s="106"/>
    </row>
    <row r="218" spans="2:9" s="5" customFormat="1" ht="12.75">
      <c r="B218" s="100" t="s">
        <v>133</v>
      </c>
      <c r="C218" s="141" t="s">
        <v>7165</v>
      </c>
      <c r="D218" s="498">
        <v>9.25</v>
      </c>
      <c r="E218" s="250">
        <v>0</v>
      </c>
      <c r="F218" s="45">
        <f t="shared" si="9"/>
        <v>0</v>
      </c>
      <c r="G218" s="46">
        <f t="shared" si="10"/>
        <v>0</v>
      </c>
      <c r="H218" s="45">
        <f t="shared" si="11"/>
        <v>0</v>
      </c>
      <c r="I218" s="106"/>
    </row>
    <row r="219" spans="2:9" s="5" customFormat="1" ht="12.75">
      <c r="B219" s="100" t="s">
        <v>134</v>
      </c>
      <c r="C219" s="141" t="s">
        <v>7166</v>
      </c>
      <c r="D219" s="498">
        <v>2.83</v>
      </c>
      <c r="E219" s="250">
        <v>0</v>
      </c>
      <c r="F219" s="45">
        <f t="shared" si="9"/>
        <v>0</v>
      </c>
      <c r="G219" s="46">
        <f t="shared" si="10"/>
        <v>0</v>
      </c>
      <c r="H219" s="45">
        <f t="shared" si="11"/>
        <v>0</v>
      </c>
      <c r="I219" s="106"/>
    </row>
    <row r="220" spans="2:9" s="5" customFormat="1" ht="12.75">
      <c r="B220" s="100" t="s">
        <v>135</v>
      </c>
      <c r="C220" s="141" t="s">
        <v>7167</v>
      </c>
      <c r="D220" s="498">
        <v>9.25</v>
      </c>
      <c r="E220" s="250">
        <v>0</v>
      </c>
      <c r="F220" s="45">
        <f t="shared" si="9"/>
        <v>0</v>
      </c>
      <c r="G220" s="46">
        <f t="shared" si="10"/>
        <v>0</v>
      </c>
      <c r="H220" s="45">
        <f t="shared" si="11"/>
        <v>0</v>
      </c>
      <c r="I220" s="106"/>
    </row>
    <row r="221" spans="2:9" s="5" customFormat="1" ht="12.75">
      <c r="B221" s="100" t="s">
        <v>136</v>
      </c>
      <c r="C221" s="141" t="s">
        <v>5772</v>
      </c>
      <c r="D221" s="498">
        <v>15.06</v>
      </c>
      <c r="E221" s="250">
        <v>0</v>
      </c>
      <c r="F221" s="45">
        <f t="shared" si="9"/>
        <v>0</v>
      </c>
      <c r="G221" s="46">
        <f t="shared" si="10"/>
        <v>0</v>
      </c>
      <c r="H221" s="45">
        <f t="shared" si="11"/>
        <v>0</v>
      </c>
      <c r="I221" s="106"/>
    </row>
    <row r="222" spans="2:9" s="5" customFormat="1" ht="12.75">
      <c r="B222" s="100" t="s">
        <v>137</v>
      </c>
      <c r="C222" s="141" t="s">
        <v>5773</v>
      </c>
      <c r="D222" s="498">
        <v>16.420000000000002</v>
      </c>
      <c r="E222" s="250">
        <v>0</v>
      </c>
      <c r="F222" s="45">
        <f t="shared" si="9"/>
        <v>0</v>
      </c>
      <c r="G222" s="46">
        <f t="shared" si="10"/>
        <v>0</v>
      </c>
      <c r="H222" s="45">
        <f t="shared" si="11"/>
        <v>0</v>
      </c>
      <c r="I222" s="106"/>
    </row>
    <row r="223" spans="2:9" s="5" customFormat="1" ht="12.75">
      <c r="B223" s="100" t="s">
        <v>138</v>
      </c>
      <c r="C223" s="141" t="s">
        <v>5774</v>
      </c>
      <c r="D223" s="498">
        <v>13.55</v>
      </c>
      <c r="E223" s="250">
        <v>0</v>
      </c>
      <c r="F223" s="45">
        <f t="shared" si="9"/>
        <v>0</v>
      </c>
      <c r="G223" s="46">
        <f t="shared" si="10"/>
        <v>0</v>
      </c>
      <c r="H223" s="45">
        <f t="shared" si="11"/>
        <v>0</v>
      </c>
      <c r="I223" s="106"/>
    </row>
    <row r="224" spans="2:9" s="5" customFormat="1" ht="12.75">
      <c r="B224" s="100" t="s">
        <v>139</v>
      </c>
      <c r="C224" s="141" t="s">
        <v>5775</v>
      </c>
      <c r="D224" s="498">
        <v>17.16</v>
      </c>
      <c r="E224" s="250">
        <v>0</v>
      </c>
      <c r="F224" s="45">
        <f t="shared" si="9"/>
        <v>0</v>
      </c>
      <c r="G224" s="46">
        <f t="shared" si="10"/>
        <v>0</v>
      </c>
      <c r="H224" s="45">
        <f t="shared" si="11"/>
        <v>0</v>
      </c>
      <c r="I224" s="106"/>
    </row>
    <row r="225" spans="2:9" s="5" customFormat="1" ht="12.75">
      <c r="B225" s="100" t="s">
        <v>140</v>
      </c>
      <c r="C225" s="141" t="s">
        <v>5776</v>
      </c>
      <c r="D225" s="498">
        <v>17.16</v>
      </c>
      <c r="E225" s="250">
        <v>0</v>
      </c>
      <c r="F225" s="45">
        <f t="shared" si="9"/>
        <v>0</v>
      </c>
      <c r="G225" s="46">
        <f t="shared" si="10"/>
        <v>0</v>
      </c>
      <c r="H225" s="45">
        <f t="shared" si="11"/>
        <v>0</v>
      </c>
      <c r="I225" s="106"/>
    </row>
    <row r="226" spans="2:9" s="5" customFormat="1" ht="12.75">
      <c r="B226" s="100" t="s">
        <v>141</v>
      </c>
      <c r="C226" s="141" t="s">
        <v>5777</v>
      </c>
      <c r="D226" s="498">
        <v>2.83</v>
      </c>
      <c r="E226" s="250">
        <v>0</v>
      </c>
      <c r="F226" s="45">
        <f t="shared" si="9"/>
        <v>0</v>
      </c>
      <c r="G226" s="46">
        <f t="shared" si="10"/>
        <v>0</v>
      </c>
      <c r="H226" s="45">
        <f t="shared" si="11"/>
        <v>0</v>
      </c>
      <c r="I226" s="106"/>
    </row>
    <row r="227" spans="2:9" s="5" customFormat="1" ht="12.75">
      <c r="B227" s="100" t="s">
        <v>142</v>
      </c>
      <c r="C227" s="141" t="s">
        <v>5778</v>
      </c>
      <c r="D227" s="498">
        <v>17.16</v>
      </c>
      <c r="E227" s="250">
        <v>0</v>
      </c>
      <c r="F227" s="45">
        <f t="shared" si="9"/>
        <v>0</v>
      </c>
      <c r="G227" s="46">
        <f t="shared" si="10"/>
        <v>0</v>
      </c>
      <c r="H227" s="45">
        <f t="shared" si="11"/>
        <v>0</v>
      </c>
      <c r="I227" s="106"/>
    </row>
    <row r="228" spans="2:9" s="5" customFormat="1" ht="12.75">
      <c r="B228" s="100" t="s">
        <v>143</v>
      </c>
      <c r="C228" s="141" t="s">
        <v>5779</v>
      </c>
      <c r="D228" s="498">
        <v>9.25</v>
      </c>
      <c r="E228" s="250">
        <v>0</v>
      </c>
      <c r="F228" s="45">
        <f t="shared" si="9"/>
        <v>0</v>
      </c>
      <c r="G228" s="46">
        <f t="shared" si="10"/>
        <v>0</v>
      </c>
      <c r="H228" s="45">
        <f t="shared" si="11"/>
        <v>0</v>
      </c>
      <c r="I228" s="106"/>
    </row>
    <row r="229" spans="2:9" s="5" customFormat="1" ht="12.75">
      <c r="B229" s="100" t="s">
        <v>144</v>
      </c>
      <c r="C229" s="141" t="s">
        <v>5780</v>
      </c>
      <c r="D229" s="498">
        <v>17.16</v>
      </c>
      <c r="E229" s="250">
        <v>0</v>
      </c>
      <c r="F229" s="45">
        <f t="shared" si="9"/>
        <v>0</v>
      </c>
      <c r="G229" s="46">
        <f t="shared" si="10"/>
        <v>0</v>
      </c>
      <c r="H229" s="45">
        <f t="shared" si="11"/>
        <v>0</v>
      </c>
      <c r="I229" s="106"/>
    </row>
    <row r="230" spans="2:9" s="5" customFormat="1" ht="12.75">
      <c r="B230" s="100" t="s">
        <v>2366</v>
      </c>
      <c r="C230" s="141" t="s">
        <v>3853</v>
      </c>
      <c r="D230" s="498">
        <v>9.25</v>
      </c>
      <c r="E230" s="250">
        <v>0</v>
      </c>
      <c r="F230" s="45">
        <f t="shared" si="9"/>
        <v>0</v>
      </c>
      <c r="G230" s="46">
        <f t="shared" si="10"/>
        <v>0</v>
      </c>
      <c r="H230" s="45">
        <f t="shared" si="11"/>
        <v>0</v>
      </c>
      <c r="I230" s="106"/>
    </row>
    <row r="231" spans="2:9" s="5" customFormat="1" ht="12.75">
      <c r="B231" s="100" t="s">
        <v>145</v>
      </c>
      <c r="C231" s="141" t="s">
        <v>5781</v>
      </c>
      <c r="D231" s="498">
        <v>2.83</v>
      </c>
      <c r="E231" s="250">
        <v>0</v>
      </c>
      <c r="F231" s="45">
        <f t="shared" si="9"/>
        <v>0</v>
      </c>
      <c r="G231" s="46">
        <f t="shared" si="10"/>
        <v>0</v>
      </c>
      <c r="H231" s="45">
        <f t="shared" si="11"/>
        <v>0</v>
      </c>
      <c r="I231" s="106"/>
    </row>
    <row r="232" spans="2:9" s="5" customFormat="1" ht="12.75">
      <c r="B232" s="100" t="s">
        <v>2367</v>
      </c>
      <c r="C232" s="141" t="s">
        <v>3854</v>
      </c>
      <c r="D232" s="498">
        <v>17.16</v>
      </c>
      <c r="E232" s="250">
        <v>0</v>
      </c>
      <c r="F232" s="45">
        <f t="shared" si="9"/>
        <v>0</v>
      </c>
      <c r="G232" s="46">
        <f t="shared" si="10"/>
        <v>0</v>
      </c>
      <c r="H232" s="45">
        <f t="shared" si="11"/>
        <v>0</v>
      </c>
      <c r="I232" s="106"/>
    </row>
    <row r="233" spans="2:9" s="5" customFormat="1" ht="12.75">
      <c r="B233" s="100" t="s">
        <v>2368</v>
      </c>
      <c r="C233" s="141" t="s">
        <v>5782</v>
      </c>
      <c r="D233" s="498">
        <v>80</v>
      </c>
      <c r="E233" s="250">
        <v>0</v>
      </c>
      <c r="F233" s="45">
        <f t="shared" si="9"/>
        <v>0</v>
      </c>
      <c r="G233" s="46">
        <f t="shared" si="10"/>
        <v>0</v>
      </c>
      <c r="H233" s="45">
        <f t="shared" si="11"/>
        <v>0</v>
      </c>
      <c r="I233" s="106"/>
    </row>
    <row r="234" spans="2:9" s="5" customFormat="1" ht="12.75">
      <c r="B234" s="100" t="s">
        <v>146</v>
      </c>
      <c r="C234" s="141" t="s">
        <v>5783</v>
      </c>
      <c r="D234" s="498">
        <v>10</v>
      </c>
      <c r="E234" s="250">
        <v>0</v>
      </c>
      <c r="F234" s="45">
        <f t="shared" si="9"/>
        <v>0</v>
      </c>
      <c r="G234" s="46">
        <f t="shared" si="10"/>
        <v>0</v>
      </c>
      <c r="H234" s="45">
        <f t="shared" si="11"/>
        <v>0</v>
      </c>
      <c r="I234" s="106"/>
    </row>
    <row r="235" spans="2:9" s="5" customFormat="1" ht="12.75">
      <c r="B235" s="100" t="s">
        <v>147</v>
      </c>
      <c r="C235" s="141" t="s">
        <v>5784</v>
      </c>
      <c r="D235" s="498">
        <v>10</v>
      </c>
      <c r="E235" s="250">
        <v>0</v>
      </c>
      <c r="F235" s="45">
        <f t="shared" si="9"/>
        <v>0</v>
      </c>
      <c r="G235" s="46">
        <f t="shared" si="10"/>
        <v>0</v>
      </c>
      <c r="H235" s="45">
        <f t="shared" si="11"/>
        <v>0</v>
      </c>
      <c r="I235" s="106"/>
    </row>
    <row r="236" spans="2:9" s="5" customFormat="1" ht="12.75">
      <c r="B236" s="100" t="s">
        <v>148</v>
      </c>
      <c r="C236" s="141" t="s">
        <v>5785</v>
      </c>
      <c r="D236" s="498">
        <v>8.67</v>
      </c>
      <c r="E236" s="250">
        <v>0</v>
      </c>
      <c r="F236" s="45">
        <f t="shared" si="9"/>
        <v>0</v>
      </c>
      <c r="G236" s="46">
        <f t="shared" si="10"/>
        <v>0</v>
      </c>
      <c r="H236" s="45">
        <f t="shared" si="11"/>
        <v>0</v>
      </c>
      <c r="I236" s="106"/>
    </row>
    <row r="237" spans="2:9" s="5" customFormat="1" ht="12.75">
      <c r="B237" s="100" t="s">
        <v>2369</v>
      </c>
      <c r="C237" s="141" t="s">
        <v>3855</v>
      </c>
      <c r="D237" s="498">
        <v>17.16</v>
      </c>
      <c r="E237" s="250">
        <v>0</v>
      </c>
      <c r="F237" s="45">
        <f t="shared" si="9"/>
        <v>0</v>
      </c>
      <c r="G237" s="46">
        <f t="shared" si="10"/>
        <v>0</v>
      </c>
      <c r="H237" s="45">
        <f t="shared" si="11"/>
        <v>0</v>
      </c>
      <c r="I237" s="106"/>
    </row>
    <row r="238" spans="2:9" s="5" customFormat="1" ht="12.75">
      <c r="B238" s="100" t="s">
        <v>149</v>
      </c>
      <c r="C238" s="141" t="s">
        <v>8183</v>
      </c>
      <c r="D238" s="498">
        <v>85</v>
      </c>
      <c r="E238" s="250">
        <v>0</v>
      </c>
      <c r="F238" s="45">
        <f t="shared" si="9"/>
        <v>0</v>
      </c>
      <c r="G238" s="46">
        <f t="shared" si="10"/>
        <v>0</v>
      </c>
      <c r="H238" s="45">
        <f t="shared" si="11"/>
        <v>0</v>
      </c>
      <c r="I238" s="106"/>
    </row>
    <row r="239" spans="2:9" s="5" customFormat="1" ht="12.75">
      <c r="B239" s="100" t="s">
        <v>2370</v>
      </c>
      <c r="C239" s="141" t="s">
        <v>3856</v>
      </c>
      <c r="D239" s="498">
        <v>17.16</v>
      </c>
      <c r="E239" s="250">
        <v>0</v>
      </c>
      <c r="F239" s="45">
        <f t="shared" si="9"/>
        <v>0</v>
      </c>
      <c r="G239" s="46">
        <f t="shared" si="10"/>
        <v>0</v>
      </c>
      <c r="H239" s="45">
        <f t="shared" si="11"/>
        <v>0</v>
      </c>
      <c r="I239" s="106"/>
    </row>
    <row r="240" spans="2:9" s="5" customFormat="1" ht="12.75">
      <c r="B240" s="100" t="s">
        <v>150</v>
      </c>
      <c r="C240" s="141" t="s">
        <v>5786</v>
      </c>
      <c r="D240" s="498">
        <v>5.74</v>
      </c>
      <c r="E240" s="250">
        <v>0</v>
      </c>
      <c r="F240" s="45">
        <f t="shared" si="9"/>
        <v>0</v>
      </c>
      <c r="G240" s="46">
        <f t="shared" si="10"/>
        <v>0</v>
      </c>
      <c r="H240" s="45">
        <f t="shared" si="11"/>
        <v>0</v>
      </c>
      <c r="I240" s="106"/>
    </row>
    <row r="241" spans="2:9" s="5" customFormat="1" ht="12.75">
      <c r="B241" s="100" t="s">
        <v>151</v>
      </c>
      <c r="C241" s="141" t="s">
        <v>5787</v>
      </c>
      <c r="D241" s="498">
        <v>17.16</v>
      </c>
      <c r="E241" s="250">
        <v>0</v>
      </c>
      <c r="F241" s="45">
        <f t="shared" si="9"/>
        <v>0</v>
      </c>
      <c r="G241" s="46">
        <f t="shared" si="10"/>
        <v>0</v>
      </c>
      <c r="H241" s="45">
        <f t="shared" si="11"/>
        <v>0</v>
      </c>
      <c r="I241" s="106"/>
    </row>
    <row r="242" spans="2:9" s="5" customFormat="1" ht="12.75">
      <c r="B242" s="100" t="s">
        <v>152</v>
      </c>
      <c r="C242" s="141" t="s">
        <v>5788</v>
      </c>
      <c r="D242" s="498">
        <v>18.55</v>
      </c>
      <c r="E242" s="250">
        <v>0</v>
      </c>
      <c r="F242" s="45">
        <f t="shared" si="9"/>
        <v>0</v>
      </c>
      <c r="G242" s="46">
        <f t="shared" si="10"/>
        <v>0</v>
      </c>
      <c r="H242" s="45">
        <f t="shared" si="11"/>
        <v>0</v>
      </c>
      <c r="I242" s="106"/>
    </row>
    <row r="243" spans="2:9" s="5" customFormat="1" ht="12.75">
      <c r="B243" s="100" t="s">
        <v>2371</v>
      </c>
      <c r="C243" s="141" t="s">
        <v>5789</v>
      </c>
      <c r="D243" s="498">
        <v>18.55</v>
      </c>
      <c r="E243" s="250">
        <v>0</v>
      </c>
      <c r="F243" s="45">
        <f t="shared" si="9"/>
        <v>0</v>
      </c>
      <c r="G243" s="46">
        <f t="shared" si="10"/>
        <v>0</v>
      </c>
      <c r="H243" s="45">
        <f t="shared" si="11"/>
        <v>0</v>
      </c>
      <c r="I243" s="106"/>
    </row>
    <row r="244" spans="2:9" s="5" customFormat="1" ht="12.75">
      <c r="B244" s="100" t="s">
        <v>2372</v>
      </c>
      <c r="C244" s="141" t="s">
        <v>3857</v>
      </c>
      <c r="D244" s="498">
        <v>9.25</v>
      </c>
      <c r="E244" s="250">
        <v>0</v>
      </c>
      <c r="F244" s="45">
        <f t="shared" si="9"/>
        <v>0</v>
      </c>
      <c r="G244" s="46">
        <f t="shared" si="10"/>
        <v>0</v>
      </c>
      <c r="H244" s="45">
        <f t="shared" si="11"/>
        <v>0</v>
      </c>
      <c r="I244" s="106"/>
    </row>
    <row r="245" spans="2:9" s="5" customFormat="1" ht="12.75">
      <c r="B245" s="100" t="s">
        <v>2373</v>
      </c>
      <c r="C245" s="141" t="s">
        <v>3858</v>
      </c>
      <c r="D245" s="498">
        <v>10</v>
      </c>
      <c r="E245" s="250">
        <v>0</v>
      </c>
      <c r="F245" s="45">
        <f t="shared" si="9"/>
        <v>0</v>
      </c>
      <c r="G245" s="46">
        <f t="shared" si="10"/>
        <v>0</v>
      </c>
      <c r="H245" s="45">
        <f t="shared" si="11"/>
        <v>0</v>
      </c>
      <c r="I245" s="106"/>
    </row>
    <row r="246" spans="2:9" s="5" customFormat="1" ht="12.75">
      <c r="B246" s="100" t="s">
        <v>2374</v>
      </c>
      <c r="C246" s="141" t="s">
        <v>3859</v>
      </c>
      <c r="D246" s="498">
        <v>9.25</v>
      </c>
      <c r="E246" s="250">
        <v>0</v>
      </c>
      <c r="F246" s="45">
        <f t="shared" si="9"/>
        <v>0</v>
      </c>
      <c r="G246" s="46">
        <f t="shared" si="10"/>
        <v>0</v>
      </c>
      <c r="H246" s="45">
        <f t="shared" si="11"/>
        <v>0</v>
      </c>
      <c r="I246" s="106"/>
    </row>
    <row r="247" spans="2:9" s="5" customFormat="1" ht="12.75">
      <c r="B247" s="100" t="s">
        <v>153</v>
      </c>
      <c r="C247" s="141" t="s">
        <v>5790</v>
      </c>
      <c r="D247" s="498">
        <v>3.7</v>
      </c>
      <c r="E247" s="250">
        <v>0</v>
      </c>
      <c r="F247" s="45">
        <f t="shared" si="9"/>
        <v>0</v>
      </c>
      <c r="G247" s="46">
        <f t="shared" si="10"/>
        <v>0</v>
      </c>
      <c r="H247" s="45">
        <f t="shared" si="11"/>
        <v>0</v>
      </c>
      <c r="I247" s="106"/>
    </row>
    <row r="248" spans="2:9" s="5" customFormat="1" ht="12.75">
      <c r="B248" s="100" t="s">
        <v>154</v>
      </c>
      <c r="C248" s="141" t="s">
        <v>5791</v>
      </c>
      <c r="D248" s="498">
        <v>5.83</v>
      </c>
      <c r="E248" s="250">
        <v>0</v>
      </c>
      <c r="F248" s="45">
        <f t="shared" si="9"/>
        <v>0</v>
      </c>
      <c r="G248" s="46">
        <f t="shared" si="10"/>
        <v>0</v>
      </c>
      <c r="H248" s="45">
        <f t="shared" si="11"/>
        <v>0</v>
      </c>
      <c r="I248" s="106"/>
    </row>
    <row r="249" spans="2:9" s="5" customFormat="1" ht="12.75">
      <c r="B249" s="100" t="s">
        <v>155</v>
      </c>
      <c r="C249" s="141" t="s">
        <v>5792</v>
      </c>
      <c r="D249" s="498">
        <v>10</v>
      </c>
      <c r="E249" s="250">
        <v>0</v>
      </c>
      <c r="F249" s="45">
        <f t="shared" si="9"/>
        <v>0</v>
      </c>
      <c r="G249" s="46">
        <f t="shared" si="10"/>
        <v>0</v>
      </c>
      <c r="H249" s="45">
        <f t="shared" si="11"/>
        <v>0</v>
      </c>
      <c r="I249" s="106"/>
    </row>
    <row r="250" spans="2:9" s="5" customFormat="1" ht="12.75">
      <c r="B250" s="100" t="s">
        <v>2375</v>
      </c>
      <c r="C250" s="141" t="s">
        <v>3860</v>
      </c>
      <c r="D250" s="498">
        <v>17.16</v>
      </c>
      <c r="E250" s="250">
        <v>0</v>
      </c>
      <c r="F250" s="45">
        <f t="shared" si="9"/>
        <v>0</v>
      </c>
      <c r="G250" s="46">
        <f t="shared" si="10"/>
        <v>0</v>
      </c>
      <c r="H250" s="45">
        <f t="shared" si="11"/>
        <v>0</v>
      </c>
      <c r="I250" s="106"/>
    </row>
    <row r="251" spans="2:9" s="5" customFormat="1" ht="12.75">
      <c r="B251" s="100" t="s">
        <v>2376</v>
      </c>
      <c r="C251" s="141" t="s">
        <v>3861</v>
      </c>
      <c r="D251" s="498">
        <v>9.25</v>
      </c>
      <c r="E251" s="250">
        <v>0</v>
      </c>
      <c r="F251" s="45">
        <f t="shared" si="9"/>
        <v>0</v>
      </c>
      <c r="G251" s="46">
        <f t="shared" si="10"/>
        <v>0</v>
      </c>
      <c r="H251" s="45">
        <f t="shared" si="11"/>
        <v>0</v>
      </c>
      <c r="I251" s="106"/>
    </row>
    <row r="252" spans="2:9" s="5" customFormat="1" ht="12.75">
      <c r="B252" s="100" t="s">
        <v>2377</v>
      </c>
      <c r="C252" s="141" t="s">
        <v>3862</v>
      </c>
      <c r="D252" s="498">
        <v>10</v>
      </c>
      <c r="E252" s="250">
        <v>0</v>
      </c>
      <c r="F252" s="45">
        <f t="shared" si="9"/>
        <v>0</v>
      </c>
      <c r="G252" s="46">
        <f t="shared" si="10"/>
        <v>0</v>
      </c>
      <c r="H252" s="45">
        <f t="shared" si="11"/>
        <v>0</v>
      </c>
      <c r="I252" s="106"/>
    </row>
    <row r="253" spans="2:9" s="5" customFormat="1" ht="12.75">
      <c r="B253" s="100" t="s">
        <v>156</v>
      </c>
      <c r="C253" s="141" t="s">
        <v>5793</v>
      </c>
      <c r="D253" s="498">
        <v>9.6999999999999993</v>
      </c>
      <c r="E253" s="250">
        <v>0</v>
      </c>
      <c r="F253" s="45">
        <f t="shared" si="9"/>
        <v>0</v>
      </c>
      <c r="G253" s="46">
        <f t="shared" si="10"/>
        <v>0</v>
      </c>
      <c r="H253" s="45">
        <f t="shared" si="11"/>
        <v>0</v>
      </c>
      <c r="I253" s="106"/>
    </row>
    <row r="254" spans="2:9" s="5" customFormat="1" ht="12.75">
      <c r="B254" s="100" t="s">
        <v>157</v>
      </c>
      <c r="C254" s="141" t="s">
        <v>5794</v>
      </c>
      <c r="D254" s="498">
        <v>2.83</v>
      </c>
      <c r="E254" s="250">
        <v>0</v>
      </c>
      <c r="F254" s="45">
        <f t="shared" si="9"/>
        <v>0</v>
      </c>
      <c r="G254" s="46">
        <f t="shared" si="10"/>
        <v>0</v>
      </c>
      <c r="H254" s="45">
        <f t="shared" si="11"/>
        <v>0</v>
      </c>
      <c r="I254" s="106"/>
    </row>
    <row r="255" spans="2:9" s="5" customFormat="1" ht="12.75">
      <c r="B255" s="100" t="s">
        <v>2378</v>
      </c>
      <c r="C255" s="141" t="s">
        <v>5795</v>
      </c>
      <c r="D255" s="498">
        <v>10</v>
      </c>
      <c r="E255" s="250">
        <v>0</v>
      </c>
      <c r="F255" s="45">
        <f t="shared" si="9"/>
        <v>0</v>
      </c>
      <c r="G255" s="46">
        <f t="shared" si="10"/>
        <v>0</v>
      </c>
      <c r="H255" s="45">
        <f t="shared" si="11"/>
        <v>0</v>
      </c>
      <c r="I255" s="106"/>
    </row>
    <row r="256" spans="2:9" s="5" customFormat="1" ht="12.75">
      <c r="B256" s="100" t="s">
        <v>2379</v>
      </c>
      <c r="C256" s="141" t="s">
        <v>5796</v>
      </c>
      <c r="D256" s="498">
        <v>10</v>
      </c>
      <c r="E256" s="250">
        <v>0</v>
      </c>
      <c r="F256" s="45">
        <f t="shared" si="9"/>
        <v>0</v>
      </c>
      <c r="G256" s="46">
        <f t="shared" si="10"/>
        <v>0</v>
      </c>
      <c r="H256" s="45">
        <f t="shared" si="11"/>
        <v>0</v>
      </c>
      <c r="I256" s="106"/>
    </row>
    <row r="257" spans="2:9" s="5" customFormat="1" ht="12.75">
      <c r="B257" s="100" t="s">
        <v>2380</v>
      </c>
      <c r="C257" s="141" t="s">
        <v>3863</v>
      </c>
      <c r="D257" s="498">
        <v>10</v>
      </c>
      <c r="E257" s="250">
        <v>0</v>
      </c>
      <c r="F257" s="45">
        <f t="shared" si="9"/>
        <v>0</v>
      </c>
      <c r="G257" s="46">
        <f t="shared" si="10"/>
        <v>0</v>
      </c>
      <c r="H257" s="45">
        <f t="shared" si="11"/>
        <v>0</v>
      </c>
      <c r="I257" s="106"/>
    </row>
    <row r="258" spans="2:9" s="5" customFormat="1" ht="12.75">
      <c r="B258" s="100" t="s">
        <v>2381</v>
      </c>
      <c r="C258" s="141" t="s">
        <v>3864</v>
      </c>
      <c r="D258" s="498">
        <v>17.16</v>
      </c>
      <c r="E258" s="250">
        <v>0</v>
      </c>
      <c r="F258" s="45">
        <f t="shared" si="9"/>
        <v>0</v>
      </c>
      <c r="G258" s="46">
        <f t="shared" si="10"/>
        <v>0</v>
      </c>
      <c r="H258" s="45">
        <f t="shared" si="11"/>
        <v>0</v>
      </c>
      <c r="I258" s="106"/>
    </row>
    <row r="259" spans="2:9" s="5" customFormat="1" ht="12.75">
      <c r="B259" s="100" t="s">
        <v>2382</v>
      </c>
      <c r="C259" s="141" t="s">
        <v>5797</v>
      </c>
      <c r="D259" s="498">
        <v>4.0999999999999996</v>
      </c>
      <c r="E259" s="250">
        <v>0</v>
      </c>
      <c r="F259" s="45">
        <f t="shared" si="9"/>
        <v>0</v>
      </c>
      <c r="G259" s="46">
        <f t="shared" si="10"/>
        <v>0</v>
      </c>
      <c r="H259" s="45">
        <f t="shared" si="11"/>
        <v>0</v>
      </c>
      <c r="I259" s="106"/>
    </row>
    <row r="260" spans="2:9" s="5" customFormat="1" ht="12.75">
      <c r="B260" s="100" t="s">
        <v>2383</v>
      </c>
      <c r="C260" s="141" t="s">
        <v>3865</v>
      </c>
      <c r="D260" s="498">
        <v>5.5</v>
      </c>
      <c r="E260" s="250">
        <v>0</v>
      </c>
      <c r="F260" s="45">
        <f t="shared" si="9"/>
        <v>0</v>
      </c>
      <c r="G260" s="46">
        <f t="shared" si="10"/>
        <v>0</v>
      </c>
      <c r="H260" s="45">
        <f t="shared" si="11"/>
        <v>0</v>
      </c>
      <c r="I260" s="106"/>
    </row>
    <row r="261" spans="2:9" s="5" customFormat="1" ht="12.75">
      <c r="B261" s="100" t="s">
        <v>158</v>
      </c>
      <c r="C261" s="141" t="s">
        <v>5798</v>
      </c>
      <c r="D261" s="498">
        <v>17.16</v>
      </c>
      <c r="E261" s="250">
        <v>0</v>
      </c>
      <c r="F261" s="45">
        <f t="shared" si="9"/>
        <v>0</v>
      </c>
      <c r="G261" s="46">
        <f t="shared" si="10"/>
        <v>0</v>
      </c>
      <c r="H261" s="45">
        <f t="shared" si="11"/>
        <v>0</v>
      </c>
      <c r="I261" s="106"/>
    </row>
    <row r="262" spans="2:9" s="5" customFormat="1" ht="12.75">
      <c r="B262" s="100" t="s">
        <v>2384</v>
      </c>
      <c r="C262" s="141" t="s">
        <v>3866</v>
      </c>
      <c r="D262" s="498">
        <v>17.16</v>
      </c>
      <c r="E262" s="250">
        <v>0</v>
      </c>
      <c r="F262" s="45">
        <f t="shared" si="9"/>
        <v>0</v>
      </c>
      <c r="G262" s="46">
        <f t="shared" si="10"/>
        <v>0</v>
      </c>
      <c r="H262" s="45">
        <f t="shared" si="11"/>
        <v>0</v>
      </c>
      <c r="I262" s="106"/>
    </row>
    <row r="263" spans="2:9" s="5" customFormat="1" ht="12.75">
      <c r="B263" s="100" t="s">
        <v>159</v>
      </c>
      <c r="C263" s="141" t="s">
        <v>5799</v>
      </c>
      <c r="D263" s="498">
        <v>17.16</v>
      </c>
      <c r="E263" s="250">
        <v>0</v>
      </c>
      <c r="F263" s="45">
        <f t="shared" si="9"/>
        <v>0</v>
      </c>
      <c r="G263" s="46">
        <f t="shared" si="10"/>
        <v>0</v>
      </c>
      <c r="H263" s="45">
        <f t="shared" si="11"/>
        <v>0</v>
      </c>
      <c r="I263" s="106"/>
    </row>
    <row r="264" spans="2:9" s="5" customFormat="1" ht="12.75">
      <c r="B264" s="100" t="s">
        <v>160</v>
      </c>
      <c r="C264" s="141" t="s">
        <v>5800</v>
      </c>
      <c r="D264" s="498">
        <v>17.16</v>
      </c>
      <c r="E264" s="250">
        <v>0</v>
      </c>
      <c r="F264" s="45">
        <f t="shared" si="9"/>
        <v>0</v>
      </c>
      <c r="G264" s="46">
        <f t="shared" si="10"/>
        <v>0</v>
      </c>
      <c r="H264" s="45">
        <f t="shared" si="11"/>
        <v>0</v>
      </c>
      <c r="I264" s="106"/>
    </row>
    <row r="265" spans="2:9" s="5" customFormat="1" ht="12.75">
      <c r="B265" s="100" t="s">
        <v>161</v>
      </c>
      <c r="C265" s="141" t="s">
        <v>5801</v>
      </c>
      <c r="D265" s="498">
        <v>17.16</v>
      </c>
      <c r="E265" s="250">
        <v>0</v>
      </c>
      <c r="F265" s="45">
        <f t="shared" si="9"/>
        <v>0</v>
      </c>
      <c r="G265" s="46">
        <f t="shared" si="10"/>
        <v>0</v>
      </c>
      <c r="H265" s="45">
        <f t="shared" si="11"/>
        <v>0</v>
      </c>
      <c r="I265" s="106"/>
    </row>
    <row r="266" spans="2:9" s="5" customFormat="1" ht="12.75">
      <c r="B266" s="100" t="s">
        <v>2385</v>
      </c>
      <c r="C266" s="141" t="s">
        <v>3867</v>
      </c>
      <c r="D266" s="498">
        <v>17.16</v>
      </c>
      <c r="E266" s="250">
        <v>0</v>
      </c>
      <c r="F266" s="45">
        <f t="shared" si="9"/>
        <v>0</v>
      </c>
      <c r="G266" s="46">
        <f t="shared" si="10"/>
        <v>0</v>
      </c>
      <c r="H266" s="45">
        <f t="shared" si="11"/>
        <v>0</v>
      </c>
      <c r="I266" s="106"/>
    </row>
    <row r="267" spans="2:9" s="5" customFormat="1" ht="12.75">
      <c r="B267" s="100" t="s">
        <v>2386</v>
      </c>
      <c r="C267" s="141" t="s">
        <v>3868</v>
      </c>
      <c r="D267" s="498">
        <v>10</v>
      </c>
      <c r="E267" s="250">
        <v>0</v>
      </c>
      <c r="F267" s="45">
        <f t="shared" si="9"/>
        <v>0</v>
      </c>
      <c r="G267" s="46">
        <f t="shared" si="10"/>
        <v>0</v>
      </c>
      <c r="H267" s="45">
        <f t="shared" si="11"/>
        <v>0</v>
      </c>
      <c r="I267" s="106"/>
    </row>
    <row r="268" spans="2:9" s="5" customFormat="1" ht="12.75">
      <c r="B268" s="100" t="s">
        <v>162</v>
      </c>
      <c r="C268" s="141" t="s">
        <v>5802</v>
      </c>
      <c r="D268" s="498">
        <v>17.16</v>
      </c>
      <c r="E268" s="250">
        <v>0</v>
      </c>
      <c r="F268" s="45">
        <f t="shared" si="9"/>
        <v>0</v>
      </c>
      <c r="G268" s="46">
        <f t="shared" si="10"/>
        <v>0</v>
      </c>
      <c r="H268" s="45">
        <f t="shared" si="11"/>
        <v>0</v>
      </c>
      <c r="I268" s="106"/>
    </row>
    <row r="269" spans="2:9" s="5" customFormat="1" ht="12.75">
      <c r="B269" s="411" t="s">
        <v>163</v>
      </c>
      <c r="C269" s="410" t="s">
        <v>5803</v>
      </c>
      <c r="D269" s="498">
        <v>18.55</v>
      </c>
      <c r="E269" s="250">
        <v>0</v>
      </c>
      <c r="F269" s="383">
        <f t="shared" si="9"/>
        <v>0</v>
      </c>
      <c r="G269" s="384">
        <f t="shared" si="10"/>
        <v>0</v>
      </c>
      <c r="H269" s="383">
        <f t="shared" si="11"/>
        <v>0</v>
      </c>
      <c r="I269" s="106"/>
    </row>
    <row r="270" spans="2:9" s="5" customFormat="1" ht="12.75">
      <c r="B270" s="100" t="s">
        <v>164</v>
      </c>
      <c r="C270" s="141" t="s">
        <v>5804</v>
      </c>
      <c r="D270" s="498">
        <v>18.55</v>
      </c>
      <c r="E270" s="250">
        <v>0</v>
      </c>
      <c r="F270" s="45">
        <f t="shared" si="9"/>
        <v>0</v>
      </c>
      <c r="G270" s="46">
        <f t="shared" si="10"/>
        <v>0</v>
      </c>
      <c r="H270" s="45">
        <f t="shared" si="11"/>
        <v>0</v>
      </c>
      <c r="I270" s="106"/>
    </row>
    <row r="271" spans="2:9" s="5" customFormat="1" ht="12.75">
      <c r="B271" s="100" t="s">
        <v>2387</v>
      </c>
      <c r="C271" s="141" t="s">
        <v>3869</v>
      </c>
      <c r="D271" s="498">
        <v>7.78</v>
      </c>
      <c r="E271" s="250">
        <v>0</v>
      </c>
      <c r="F271" s="45">
        <f t="shared" si="9"/>
        <v>0</v>
      </c>
      <c r="G271" s="46">
        <f t="shared" si="10"/>
        <v>0</v>
      </c>
      <c r="H271" s="45">
        <f t="shared" si="11"/>
        <v>0</v>
      </c>
      <c r="I271" s="106"/>
    </row>
    <row r="272" spans="2:9" s="5" customFormat="1" ht="12.75">
      <c r="B272" s="100" t="s">
        <v>2388</v>
      </c>
      <c r="C272" s="141" t="s">
        <v>5805</v>
      </c>
      <c r="D272" s="498">
        <v>9.7100000000000009</v>
      </c>
      <c r="E272" s="250">
        <v>0</v>
      </c>
      <c r="F272" s="45">
        <f t="shared" si="9"/>
        <v>0</v>
      </c>
      <c r="G272" s="46">
        <f t="shared" si="10"/>
        <v>0</v>
      </c>
      <c r="H272" s="45">
        <f t="shared" si="11"/>
        <v>0</v>
      </c>
      <c r="I272" s="106"/>
    </row>
    <row r="273" spans="2:9" s="5" customFormat="1" ht="12.75">
      <c r="B273" s="100" t="s">
        <v>165</v>
      </c>
      <c r="C273" s="141" t="s">
        <v>5806</v>
      </c>
      <c r="D273" s="498">
        <v>18.55</v>
      </c>
      <c r="E273" s="250">
        <v>0</v>
      </c>
      <c r="F273" s="45">
        <f t="shared" si="9"/>
        <v>0</v>
      </c>
      <c r="G273" s="46">
        <f t="shared" si="10"/>
        <v>0</v>
      </c>
      <c r="H273" s="45">
        <f t="shared" si="11"/>
        <v>0</v>
      </c>
      <c r="I273" s="106"/>
    </row>
    <row r="274" spans="2:9" s="5" customFormat="1" ht="12.75">
      <c r="B274" s="100" t="s">
        <v>2389</v>
      </c>
      <c r="C274" s="141" t="s">
        <v>3870</v>
      </c>
      <c r="D274" s="498">
        <v>9.25</v>
      </c>
      <c r="E274" s="250">
        <v>0</v>
      </c>
      <c r="F274" s="45">
        <f t="shared" si="9"/>
        <v>0</v>
      </c>
      <c r="G274" s="46">
        <f t="shared" si="10"/>
        <v>0</v>
      </c>
      <c r="H274" s="45">
        <f t="shared" si="11"/>
        <v>0</v>
      </c>
      <c r="I274" s="106"/>
    </row>
    <row r="275" spans="2:9" s="5" customFormat="1" ht="12.75">
      <c r="B275" s="100" t="s">
        <v>2390</v>
      </c>
      <c r="C275" s="141" t="s">
        <v>3871</v>
      </c>
      <c r="D275" s="498">
        <v>4.0999999999999996</v>
      </c>
      <c r="E275" s="250">
        <v>0</v>
      </c>
      <c r="F275" s="45">
        <f t="shared" si="9"/>
        <v>0</v>
      </c>
      <c r="G275" s="46">
        <f t="shared" si="10"/>
        <v>0</v>
      </c>
      <c r="H275" s="45">
        <f t="shared" si="11"/>
        <v>0</v>
      </c>
      <c r="I275" s="106"/>
    </row>
    <row r="276" spans="2:9" s="5" customFormat="1" ht="12.75">
      <c r="B276" s="100" t="s">
        <v>2391</v>
      </c>
      <c r="C276" s="141" t="s">
        <v>5807</v>
      </c>
      <c r="D276" s="498">
        <v>18.55</v>
      </c>
      <c r="E276" s="250">
        <v>0</v>
      </c>
      <c r="F276" s="45">
        <f t="shared" si="9"/>
        <v>0</v>
      </c>
      <c r="G276" s="46">
        <f t="shared" si="10"/>
        <v>0</v>
      </c>
      <c r="H276" s="45">
        <f t="shared" si="11"/>
        <v>0</v>
      </c>
      <c r="I276" s="106"/>
    </row>
    <row r="277" spans="2:9" s="5" customFormat="1" ht="12.75">
      <c r="B277" s="100" t="s">
        <v>166</v>
      </c>
      <c r="C277" s="141" t="s">
        <v>5808</v>
      </c>
      <c r="D277" s="498">
        <v>17.16</v>
      </c>
      <c r="E277" s="250">
        <v>0</v>
      </c>
      <c r="F277" s="45">
        <f t="shared" si="9"/>
        <v>0</v>
      </c>
      <c r="G277" s="46">
        <f t="shared" si="10"/>
        <v>0</v>
      </c>
      <c r="H277" s="45">
        <f t="shared" si="11"/>
        <v>0</v>
      </c>
      <c r="I277" s="106"/>
    </row>
    <row r="278" spans="2:9" s="5" customFormat="1" ht="12.75">
      <c r="B278" s="100" t="s">
        <v>167</v>
      </c>
      <c r="C278" s="141" t="s">
        <v>5809</v>
      </c>
      <c r="D278" s="498">
        <v>2.83</v>
      </c>
      <c r="E278" s="250">
        <v>0</v>
      </c>
      <c r="F278" s="45">
        <f t="shared" ref="F278:F410" si="12">D278*E278</f>
        <v>0</v>
      </c>
      <c r="G278" s="46">
        <f t="shared" ref="G278:G410" si="13">E278/12</f>
        <v>0</v>
      </c>
      <c r="H278" s="45">
        <f t="shared" ref="H278:H410" si="14">F278/12</f>
        <v>0</v>
      </c>
      <c r="I278" s="106"/>
    </row>
    <row r="279" spans="2:9" s="5" customFormat="1" ht="12.75">
      <c r="B279" s="100" t="s">
        <v>168</v>
      </c>
      <c r="C279" s="141" t="s">
        <v>5810</v>
      </c>
      <c r="D279" s="498">
        <v>11</v>
      </c>
      <c r="E279" s="250">
        <v>0</v>
      </c>
      <c r="F279" s="45">
        <f t="shared" si="12"/>
        <v>0</v>
      </c>
      <c r="G279" s="46">
        <f t="shared" si="13"/>
        <v>0</v>
      </c>
      <c r="H279" s="45">
        <f t="shared" si="14"/>
        <v>0</v>
      </c>
      <c r="I279" s="106"/>
    </row>
    <row r="280" spans="2:9" s="5" customFormat="1" ht="12.75">
      <c r="B280" s="100" t="s">
        <v>2392</v>
      </c>
      <c r="C280" s="141" t="s">
        <v>3872</v>
      </c>
      <c r="D280" s="498">
        <v>9.25</v>
      </c>
      <c r="E280" s="250">
        <v>0</v>
      </c>
      <c r="F280" s="45">
        <f t="shared" si="12"/>
        <v>0</v>
      </c>
      <c r="G280" s="46">
        <f t="shared" si="13"/>
        <v>0</v>
      </c>
      <c r="H280" s="45">
        <f t="shared" si="14"/>
        <v>0</v>
      </c>
      <c r="I280" s="106"/>
    </row>
    <row r="281" spans="2:9" s="5" customFormat="1" ht="12.75">
      <c r="B281" s="100" t="s">
        <v>169</v>
      </c>
      <c r="C281" s="141" t="s">
        <v>5811</v>
      </c>
      <c r="D281" s="498">
        <v>16.97</v>
      </c>
      <c r="E281" s="250">
        <v>0</v>
      </c>
      <c r="F281" s="45">
        <f t="shared" si="12"/>
        <v>0</v>
      </c>
      <c r="G281" s="46">
        <f t="shared" si="13"/>
        <v>0</v>
      </c>
      <c r="H281" s="45">
        <f t="shared" si="14"/>
        <v>0</v>
      </c>
      <c r="I281" s="106"/>
    </row>
    <row r="282" spans="2:9" s="5" customFormat="1" ht="12.75">
      <c r="B282" s="100" t="s">
        <v>170</v>
      </c>
      <c r="C282" s="141" t="s">
        <v>5812</v>
      </c>
      <c r="D282" s="498">
        <v>9.25</v>
      </c>
      <c r="E282" s="250">
        <v>0</v>
      </c>
      <c r="F282" s="45">
        <f t="shared" si="12"/>
        <v>0</v>
      </c>
      <c r="G282" s="46">
        <f t="shared" si="13"/>
        <v>0</v>
      </c>
      <c r="H282" s="45">
        <f t="shared" si="14"/>
        <v>0</v>
      </c>
      <c r="I282" s="106"/>
    </row>
    <row r="283" spans="2:9" s="5" customFormat="1" ht="12.75">
      <c r="B283" s="411" t="s">
        <v>171</v>
      </c>
      <c r="C283" s="410" t="s">
        <v>5813</v>
      </c>
      <c r="D283" s="498">
        <v>18.55</v>
      </c>
      <c r="E283" s="250">
        <v>0</v>
      </c>
      <c r="F283" s="383">
        <f t="shared" si="12"/>
        <v>0</v>
      </c>
      <c r="G283" s="384">
        <f t="shared" si="13"/>
        <v>0</v>
      </c>
      <c r="H283" s="383">
        <f t="shared" si="14"/>
        <v>0</v>
      </c>
      <c r="I283" s="106"/>
    </row>
    <row r="284" spans="2:9" s="5" customFormat="1" ht="12.75">
      <c r="B284" s="100" t="s">
        <v>172</v>
      </c>
      <c r="C284" s="141" t="s">
        <v>5814</v>
      </c>
      <c r="D284" s="498">
        <v>30</v>
      </c>
      <c r="E284" s="250">
        <v>0</v>
      </c>
      <c r="F284" s="45">
        <f t="shared" si="12"/>
        <v>0</v>
      </c>
      <c r="G284" s="46">
        <f t="shared" si="13"/>
        <v>0</v>
      </c>
      <c r="H284" s="45">
        <f t="shared" si="14"/>
        <v>0</v>
      </c>
      <c r="I284" s="106"/>
    </row>
    <row r="285" spans="2:9" s="5" customFormat="1" ht="12.75">
      <c r="B285" s="100" t="s">
        <v>173</v>
      </c>
      <c r="C285" s="141" t="s">
        <v>8184</v>
      </c>
      <c r="D285" s="498">
        <v>18.55</v>
      </c>
      <c r="E285" s="250">
        <v>0</v>
      </c>
      <c r="F285" s="45">
        <f t="shared" si="12"/>
        <v>0</v>
      </c>
      <c r="G285" s="46">
        <f t="shared" si="13"/>
        <v>0</v>
      </c>
      <c r="H285" s="45">
        <f t="shared" si="14"/>
        <v>0</v>
      </c>
      <c r="I285" s="106"/>
    </row>
    <row r="286" spans="2:9" s="5" customFormat="1" ht="12.75">
      <c r="B286" s="100" t="s">
        <v>174</v>
      </c>
      <c r="C286" s="141" t="s">
        <v>5815</v>
      </c>
      <c r="D286" s="498">
        <v>17.16</v>
      </c>
      <c r="E286" s="250">
        <v>0</v>
      </c>
      <c r="F286" s="45">
        <f t="shared" si="12"/>
        <v>0</v>
      </c>
      <c r="G286" s="46">
        <f t="shared" si="13"/>
        <v>0</v>
      </c>
      <c r="H286" s="45">
        <f t="shared" si="14"/>
        <v>0</v>
      </c>
      <c r="I286" s="106"/>
    </row>
    <row r="287" spans="2:9" s="5" customFormat="1" ht="12.75">
      <c r="B287" s="100" t="s">
        <v>2393</v>
      </c>
      <c r="C287" s="141" t="s">
        <v>3873</v>
      </c>
      <c r="D287" s="498">
        <v>17.16</v>
      </c>
      <c r="E287" s="250">
        <v>0</v>
      </c>
      <c r="F287" s="45">
        <f t="shared" si="12"/>
        <v>0</v>
      </c>
      <c r="G287" s="46">
        <f t="shared" si="13"/>
        <v>0</v>
      </c>
      <c r="H287" s="45">
        <f t="shared" si="14"/>
        <v>0</v>
      </c>
      <c r="I287" s="106"/>
    </row>
    <row r="288" spans="2:9" s="5" customFormat="1" ht="12.75">
      <c r="B288" s="100" t="s">
        <v>175</v>
      </c>
      <c r="C288" s="141" t="s">
        <v>5816</v>
      </c>
      <c r="D288" s="498">
        <v>17.16</v>
      </c>
      <c r="E288" s="250">
        <v>0</v>
      </c>
      <c r="F288" s="45">
        <f t="shared" si="12"/>
        <v>0</v>
      </c>
      <c r="G288" s="46">
        <f t="shared" si="13"/>
        <v>0</v>
      </c>
      <c r="H288" s="45">
        <f t="shared" si="14"/>
        <v>0</v>
      </c>
      <c r="I288" s="106"/>
    </row>
    <row r="289" spans="2:9" s="5" customFormat="1" ht="12.75">
      <c r="B289" s="100" t="s">
        <v>2394</v>
      </c>
      <c r="C289" s="141" t="s">
        <v>3803</v>
      </c>
      <c r="D289" s="498">
        <v>17.16</v>
      </c>
      <c r="E289" s="250">
        <v>0</v>
      </c>
      <c r="F289" s="45">
        <f t="shared" si="12"/>
        <v>0</v>
      </c>
      <c r="G289" s="46">
        <f t="shared" si="13"/>
        <v>0</v>
      </c>
      <c r="H289" s="45">
        <f t="shared" si="14"/>
        <v>0</v>
      </c>
      <c r="I289" s="106"/>
    </row>
    <row r="290" spans="2:9" s="5" customFormat="1" ht="12.75">
      <c r="B290" s="100" t="s">
        <v>176</v>
      </c>
      <c r="C290" s="141" t="s">
        <v>5817</v>
      </c>
      <c r="D290" s="498">
        <v>11.61</v>
      </c>
      <c r="E290" s="250">
        <v>0</v>
      </c>
      <c r="F290" s="45">
        <f t="shared" si="12"/>
        <v>0</v>
      </c>
      <c r="G290" s="46">
        <f t="shared" si="13"/>
        <v>0</v>
      </c>
      <c r="H290" s="45">
        <f t="shared" si="14"/>
        <v>0</v>
      </c>
      <c r="I290" s="106"/>
    </row>
    <row r="291" spans="2:9" s="5" customFormat="1" ht="12.75">
      <c r="B291" s="100" t="s">
        <v>2395</v>
      </c>
      <c r="C291" s="141" t="s">
        <v>3874</v>
      </c>
      <c r="D291" s="498">
        <v>10</v>
      </c>
      <c r="E291" s="250">
        <v>0</v>
      </c>
      <c r="F291" s="45">
        <f t="shared" si="12"/>
        <v>0</v>
      </c>
      <c r="G291" s="46">
        <f t="shared" si="13"/>
        <v>0</v>
      </c>
      <c r="H291" s="45">
        <f t="shared" si="14"/>
        <v>0</v>
      </c>
      <c r="I291" s="106"/>
    </row>
    <row r="292" spans="2:9" s="5" customFormat="1" ht="12.75">
      <c r="B292" s="100" t="s">
        <v>177</v>
      </c>
      <c r="C292" s="141" t="s">
        <v>5818</v>
      </c>
      <c r="D292" s="498">
        <v>18.55</v>
      </c>
      <c r="E292" s="250">
        <v>0</v>
      </c>
      <c r="F292" s="45">
        <f t="shared" si="12"/>
        <v>0</v>
      </c>
      <c r="G292" s="46">
        <f t="shared" si="13"/>
        <v>0</v>
      </c>
      <c r="H292" s="45">
        <f t="shared" si="14"/>
        <v>0</v>
      </c>
      <c r="I292" s="106"/>
    </row>
    <row r="293" spans="2:9" s="5" customFormat="1" ht="12.75">
      <c r="B293" s="100" t="s">
        <v>178</v>
      </c>
      <c r="C293" s="141" t="s">
        <v>5819</v>
      </c>
      <c r="D293" s="498">
        <v>9.25</v>
      </c>
      <c r="E293" s="250">
        <v>0</v>
      </c>
      <c r="F293" s="45">
        <f t="shared" si="12"/>
        <v>0</v>
      </c>
      <c r="G293" s="46">
        <f t="shared" si="13"/>
        <v>0</v>
      </c>
      <c r="H293" s="45">
        <f t="shared" si="14"/>
        <v>0</v>
      </c>
      <c r="I293" s="106"/>
    </row>
    <row r="294" spans="2:9" s="5" customFormat="1" ht="12.75">
      <c r="B294" s="100" t="s">
        <v>179</v>
      </c>
      <c r="C294" s="141" t="s">
        <v>5820</v>
      </c>
      <c r="D294" s="498">
        <v>18.55</v>
      </c>
      <c r="E294" s="250">
        <v>0</v>
      </c>
      <c r="F294" s="45">
        <f t="shared" si="12"/>
        <v>0</v>
      </c>
      <c r="G294" s="46">
        <f t="shared" si="13"/>
        <v>0</v>
      </c>
      <c r="H294" s="45">
        <f t="shared" si="14"/>
        <v>0</v>
      </c>
      <c r="I294" s="106"/>
    </row>
    <row r="295" spans="2:9" s="5" customFormat="1" ht="12.75">
      <c r="B295" s="100" t="s">
        <v>180</v>
      </c>
      <c r="C295" s="141" t="s">
        <v>5821</v>
      </c>
      <c r="D295" s="498">
        <v>20</v>
      </c>
      <c r="E295" s="250">
        <v>0</v>
      </c>
      <c r="F295" s="45">
        <f t="shared" si="12"/>
        <v>0</v>
      </c>
      <c r="G295" s="46">
        <f t="shared" si="13"/>
        <v>0</v>
      </c>
      <c r="H295" s="45">
        <f t="shared" si="14"/>
        <v>0</v>
      </c>
      <c r="I295" s="106"/>
    </row>
    <row r="296" spans="2:9" s="5" customFormat="1" ht="12.75">
      <c r="B296" s="100" t="s">
        <v>181</v>
      </c>
      <c r="C296" s="141" t="s">
        <v>8185</v>
      </c>
      <c r="D296" s="498">
        <v>18.55</v>
      </c>
      <c r="E296" s="250">
        <v>0</v>
      </c>
      <c r="F296" s="45">
        <f t="shared" si="12"/>
        <v>0</v>
      </c>
      <c r="G296" s="46">
        <f t="shared" si="13"/>
        <v>0</v>
      </c>
      <c r="H296" s="45">
        <f t="shared" si="14"/>
        <v>0</v>
      </c>
      <c r="I296" s="106"/>
    </row>
    <row r="297" spans="2:9" s="5" customFormat="1" ht="12.75">
      <c r="B297" s="100" t="s">
        <v>182</v>
      </c>
      <c r="C297" s="141" t="s">
        <v>5822</v>
      </c>
      <c r="D297" s="498">
        <v>17.16</v>
      </c>
      <c r="E297" s="250">
        <v>0</v>
      </c>
      <c r="F297" s="45">
        <f t="shared" si="12"/>
        <v>0</v>
      </c>
      <c r="G297" s="46">
        <f t="shared" si="13"/>
        <v>0</v>
      </c>
      <c r="H297" s="45">
        <f t="shared" si="14"/>
        <v>0</v>
      </c>
      <c r="I297" s="106"/>
    </row>
    <row r="298" spans="2:9" s="5" customFormat="1" ht="12.75">
      <c r="B298" s="100" t="s">
        <v>2396</v>
      </c>
      <c r="C298" s="141" t="s">
        <v>3875</v>
      </c>
      <c r="D298" s="498">
        <v>17.16</v>
      </c>
      <c r="E298" s="250">
        <v>0</v>
      </c>
      <c r="F298" s="45">
        <f t="shared" si="12"/>
        <v>0</v>
      </c>
      <c r="G298" s="46">
        <f t="shared" si="13"/>
        <v>0</v>
      </c>
      <c r="H298" s="45">
        <f t="shared" si="14"/>
        <v>0</v>
      </c>
      <c r="I298" s="106"/>
    </row>
    <row r="299" spans="2:9" s="5" customFormat="1" ht="12.75">
      <c r="B299" s="100" t="s">
        <v>183</v>
      </c>
      <c r="C299" s="141" t="s">
        <v>5823</v>
      </c>
      <c r="D299" s="498">
        <v>17.16</v>
      </c>
      <c r="E299" s="250">
        <v>0</v>
      </c>
      <c r="F299" s="45">
        <f t="shared" si="12"/>
        <v>0</v>
      </c>
      <c r="G299" s="46">
        <f t="shared" si="13"/>
        <v>0</v>
      </c>
      <c r="H299" s="45">
        <f t="shared" si="14"/>
        <v>0</v>
      </c>
      <c r="I299" s="106"/>
    </row>
    <row r="300" spans="2:9" s="5" customFormat="1" ht="12.75">
      <c r="B300" s="100" t="s">
        <v>184</v>
      </c>
      <c r="C300" s="141" t="s">
        <v>5824</v>
      </c>
      <c r="D300" s="498">
        <v>17.16</v>
      </c>
      <c r="E300" s="250">
        <v>0</v>
      </c>
      <c r="F300" s="45">
        <f t="shared" si="12"/>
        <v>0</v>
      </c>
      <c r="G300" s="46">
        <f t="shared" si="13"/>
        <v>0</v>
      </c>
      <c r="H300" s="45">
        <f t="shared" si="14"/>
        <v>0</v>
      </c>
      <c r="I300" s="106"/>
    </row>
    <row r="301" spans="2:9" s="5" customFormat="1" ht="12.75">
      <c r="B301" s="100" t="s">
        <v>185</v>
      </c>
      <c r="C301" s="141" t="s">
        <v>5825</v>
      </c>
      <c r="D301" s="498">
        <v>13.35</v>
      </c>
      <c r="E301" s="250">
        <v>0</v>
      </c>
      <c r="F301" s="45">
        <f t="shared" si="12"/>
        <v>0</v>
      </c>
      <c r="G301" s="46">
        <f t="shared" si="13"/>
        <v>0</v>
      </c>
      <c r="H301" s="45">
        <f t="shared" si="14"/>
        <v>0</v>
      </c>
      <c r="I301" s="106"/>
    </row>
    <row r="302" spans="2:9" s="5" customFormat="1" ht="12.75">
      <c r="B302" s="100" t="s">
        <v>186</v>
      </c>
      <c r="C302" s="141" t="s">
        <v>5826</v>
      </c>
      <c r="D302" s="498">
        <v>18.55</v>
      </c>
      <c r="E302" s="250">
        <v>0</v>
      </c>
      <c r="F302" s="45">
        <f t="shared" si="12"/>
        <v>0</v>
      </c>
      <c r="G302" s="46">
        <f t="shared" si="13"/>
        <v>0</v>
      </c>
      <c r="H302" s="45">
        <f t="shared" si="14"/>
        <v>0</v>
      </c>
      <c r="I302" s="106"/>
    </row>
    <row r="303" spans="2:9" s="5" customFormat="1" ht="12.75">
      <c r="B303" s="100" t="s">
        <v>187</v>
      </c>
      <c r="C303" s="141" t="s">
        <v>5827</v>
      </c>
      <c r="D303" s="498">
        <v>60</v>
      </c>
      <c r="E303" s="250">
        <v>0</v>
      </c>
      <c r="F303" s="45">
        <f t="shared" si="12"/>
        <v>0</v>
      </c>
      <c r="G303" s="46">
        <f t="shared" si="13"/>
        <v>0</v>
      </c>
      <c r="H303" s="45">
        <f t="shared" si="14"/>
        <v>0</v>
      </c>
      <c r="I303" s="106"/>
    </row>
    <row r="304" spans="2:9" s="5" customFormat="1" ht="12.75">
      <c r="B304" s="100" t="s">
        <v>2397</v>
      </c>
      <c r="C304" s="141" t="s">
        <v>3876</v>
      </c>
      <c r="D304" s="498">
        <v>2.83</v>
      </c>
      <c r="E304" s="250">
        <v>0</v>
      </c>
      <c r="F304" s="45">
        <f t="shared" si="12"/>
        <v>0</v>
      </c>
      <c r="G304" s="46">
        <f t="shared" si="13"/>
        <v>0</v>
      </c>
      <c r="H304" s="45">
        <f t="shared" si="14"/>
        <v>0</v>
      </c>
      <c r="I304" s="106"/>
    </row>
    <row r="305" spans="2:9" s="5" customFormat="1" ht="12.75">
      <c r="B305" s="100" t="s">
        <v>188</v>
      </c>
      <c r="C305" s="141" t="s">
        <v>5828</v>
      </c>
      <c r="D305" s="498">
        <v>4.0999999999999996</v>
      </c>
      <c r="E305" s="250">
        <v>0</v>
      </c>
      <c r="F305" s="45">
        <f t="shared" si="12"/>
        <v>0</v>
      </c>
      <c r="G305" s="46">
        <f t="shared" si="13"/>
        <v>0</v>
      </c>
      <c r="H305" s="45">
        <f t="shared" si="14"/>
        <v>0</v>
      </c>
      <c r="I305" s="106"/>
    </row>
    <row r="306" spans="2:9" s="5" customFormat="1" ht="12.75">
      <c r="B306" s="100" t="s">
        <v>189</v>
      </c>
      <c r="C306" s="141" t="s">
        <v>5829</v>
      </c>
      <c r="D306" s="498">
        <v>9.25</v>
      </c>
      <c r="E306" s="250">
        <v>0</v>
      </c>
      <c r="F306" s="45">
        <f t="shared" si="12"/>
        <v>0</v>
      </c>
      <c r="G306" s="46">
        <f t="shared" si="13"/>
        <v>0</v>
      </c>
      <c r="H306" s="45">
        <f t="shared" si="14"/>
        <v>0</v>
      </c>
      <c r="I306" s="106"/>
    </row>
    <row r="307" spans="2:9" s="5" customFormat="1" ht="12.75">
      <c r="B307" s="100" t="s">
        <v>190</v>
      </c>
      <c r="C307" s="141" t="s">
        <v>5830</v>
      </c>
      <c r="D307" s="498">
        <v>10</v>
      </c>
      <c r="E307" s="250">
        <v>0</v>
      </c>
      <c r="F307" s="45">
        <f t="shared" si="12"/>
        <v>0</v>
      </c>
      <c r="G307" s="46">
        <f t="shared" si="13"/>
        <v>0</v>
      </c>
      <c r="H307" s="45">
        <f t="shared" si="14"/>
        <v>0</v>
      </c>
      <c r="I307" s="106"/>
    </row>
    <row r="308" spans="2:9" s="5" customFormat="1" ht="12.75">
      <c r="B308" s="100" t="s">
        <v>2398</v>
      </c>
      <c r="C308" s="141" t="s">
        <v>3877</v>
      </c>
      <c r="D308" s="498">
        <v>1.77</v>
      </c>
      <c r="E308" s="250">
        <v>0</v>
      </c>
      <c r="F308" s="45">
        <f t="shared" si="12"/>
        <v>0</v>
      </c>
      <c r="G308" s="46">
        <f t="shared" si="13"/>
        <v>0</v>
      </c>
      <c r="H308" s="45">
        <f t="shared" si="14"/>
        <v>0</v>
      </c>
      <c r="I308" s="106"/>
    </row>
    <row r="309" spans="2:9" s="5" customFormat="1" ht="12.75">
      <c r="B309" s="100" t="s">
        <v>191</v>
      </c>
      <c r="C309" s="141" t="s">
        <v>5831</v>
      </c>
      <c r="D309" s="498">
        <v>1.77</v>
      </c>
      <c r="E309" s="250">
        <v>0</v>
      </c>
      <c r="F309" s="45">
        <f t="shared" si="12"/>
        <v>0</v>
      </c>
      <c r="G309" s="46">
        <f t="shared" si="13"/>
        <v>0</v>
      </c>
      <c r="H309" s="45">
        <f t="shared" si="14"/>
        <v>0</v>
      </c>
      <c r="I309" s="106"/>
    </row>
    <row r="310" spans="2:9" s="5" customFormat="1" ht="12.75">
      <c r="B310" s="100" t="s">
        <v>2399</v>
      </c>
      <c r="C310" s="141" t="s">
        <v>8186</v>
      </c>
      <c r="D310" s="498">
        <v>18</v>
      </c>
      <c r="E310" s="250">
        <v>0</v>
      </c>
      <c r="F310" s="45">
        <f t="shared" si="12"/>
        <v>0</v>
      </c>
      <c r="G310" s="46">
        <f t="shared" si="13"/>
        <v>0</v>
      </c>
      <c r="H310" s="45">
        <f t="shared" si="14"/>
        <v>0</v>
      </c>
      <c r="I310" s="106"/>
    </row>
    <row r="311" spans="2:9" s="5" customFormat="1" ht="12.75">
      <c r="B311" s="100" t="s">
        <v>2400</v>
      </c>
      <c r="C311" s="141" t="s">
        <v>7168</v>
      </c>
      <c r="D311" s="498">
        <v>168.48</v>
      </c>
      <c r="E311" s="250">
        <v>0</v>
      </c>
      <c r="F311" s="45">
        <f t="shared" si="12"/>
        <v>0</v>
      </c>
      <c r="G311" s="46">
        <f t="shared" si="13"/>
        <v>0</v>
      </c>
      <c r="H311" s="45">
        <f t="shared" si="14"/>
        <v>0</v>
      </c>
      <c r="I311" s="106"/>
    </row>
    <row r="312" spans="2:9" s="5" customFormat="1" ht="12.75">
      <c r="B312" s="100" t="s">
        <v>2401</v>
      </c>
      <c r="C312" s="141" t="s">
        <v>7169</v>
      </c>
      <c r="D312" s="498">
        <v>2.83</v>
      </c>
      <c r="E312" s="250">
        <v>0</v>
      </c>
      <c r="F312" s="45">
        <f t="shared" si="12"/>
        <v>0</v>
      </c>
      <c r="G312" s="46">
        <f t="shared" si="13"/>
        <v>0</v>
      </c>
      <c r="H312" s="45">
        <f t="shared" si="14"/>
        <v>0</v>
      </c>
      <c r="I312" s="106"/>
    </row>
    <row r="313" spans="2:9" s="5" customFormat="1" ht="12.75">
      <c r="B313" s="100" t="s">
        <v>192</v>
      </c>
      <c r="C313" s="141" t="s">
        <v>5832</v>
      </c>
      <c r="D313" s="498">
        <v>2.83</v>
      </c>
      <c r="E313" s="250">
        <v>0</v>
      </c>
      <c r="F313" s="45">
        <f t="shared" si="12"/>
        <v>0</v>
      </c>
      <c r="G313" s="46">
        <f t="shared" si="13"/>
        <v>0</v>
      </c>
      <c r="H313" s="45">
        <f t="shared" si="14"/>
        <v>0</v>
      </c>
      <c r="I313" s="106"/>
    </row>
    <row r="314" spans="2:9" s="5" customFormat="1" ht="12.75">
      <c r="B314" s="100" t="s">
        <v>2402</v>
      </c>
      <c r="C314" s="141" t="s">
        <v>5833</v>
      </c>
      <c r="D314" s="498">
        <v>1.77</v>
      </c>
      <c r="E314" s="250">
        <v>0</v>
      </c>
      <c r="F314" s="45">
        <f t="shared" si="12"/>
        <v>0</v>
      </c>
      <c r="G314" s="46">
        <f t="shared" si="13"/>
        <v>0</v>
      </c>
      <c r="H314" s="45">
        <f t="shared" si="14"/>
        <v>0</v>
      </c>
      <c r="I314" s="106"/>
    </row>
    <row r="315" spans="2:9" s="5" customFormat="1" ht="12.75">
      <c r="B315" s="100" t="s">
        <v>2403</v>
      </c>
      <c r="C315" s="141" t="s">
        <v>5834</v>
      </c>
      <c r="D315" s="498">
        <v>1.77</v>
      </c>
      <c r="E315" s="250">
        <v>0</v>
      </c>
      <c r="F315" s="45">
        <f t="shared" si="12"/>
        <v>0</v>
      </c>
      <c r="G315" s="46">
        <f t="shared" si="13"/>
        <v>0</v>
      </c>
      <c r="H315" s="45">
        <f t="shared" si="14"/>
        <v>0</v>
      </c>
      <c r="I315" s="106"/>
    </row>
    <row r="316" spans="2:9" s="5" customFormat="1" ht="12.75">
      <c r="B316" s="100" t="s">
        <v>193</v>
      </c>
      <c r="C316" s="141" t="s">
        <v>5835</v>
      </c>
      <c r="D316" s="498">
        <v>2.83</v>
      </c>
      <c r="E316" s="250">
        <v>0</v>
      </c>
      <c r="F316" s="45">
        <f t="shared" si="12"/>
        <v>0</v>
      </c>
      <c r="G316" s="46">
        <f t="shared" si="13"/>
        <v>0</v>
      </c>
      <c r="H316" s="45">
        <f t="shared" si="14"/>
        <v>0</v>
      </c>
      <c r="I316" s="106"/>
    </row>
    <row r="317" spans="2:9" s="5" customFormat="1" ht="12.75">
      <c r="B317" s="100" t="s">
        <v>2404</v>
      </c>
      <c r="C317" s="141" t="s">
        <v>5836</v>
      </c>
      <c r="D317" s="498">
        <v>18.55</v>
      </c>
      <c r="E317" s="250">
        <v>0</v>
      </c>
      <c r="F317" s="45">
        <f t="shared" si="12"/>
        <v>0</v>
      </c>
      <c r="G317" s="46">
        <f t="shared" si="13"/>
        <v>0</v>
      </c>
      <c r="H317" s="45">
        <f t="shared" si="14"/>
        <v>0</v>
      </c>
      <c r="I317" s="106"/>
    </row>
    <row r="318" spans="2:9" s="5" customFormat="1" ht="12.75">
      <c r="B318" s="100" t="s">
        <v>2405</v>
      </c>
      <c r="C318" s="141" t="s">
        <v>5837</v>
      </c>
      <c r="D318" s="498">
        <v>17.16</v>
      </c>
      <c r="E318" s="250">
        <v>0</v>
      </c>
      <c r="F318" s="45">
        <f t="shared" si="12"/>
        <v>0</v>
      </c>
      <c r="G318" s="46">
        <f t="shared" si="13"/>
        <v>0</v>
      </c>
      <c r="H318" s="45">
        <f t="shared" si="14"/>
        <v>0</v>
      </c>
      <c r="I318" s="106"/>
    </row>
    <row r="319" spans="2:9" s="5" customFormat="1" ht="12.75">
      <c r="B319" s="100" t="s">
        <v>2406</v>
      </c>
      <c r="C319" s="141" t="s">
        <v>3804</v>
      </c>
      <c r="D319" s="498">
        <v>9</v>
      </c>
      <c r="E319" s="250">
        <v>0</v>
      </c>
      <c r="F319" s="45">
        <f t="shared" si="12"/>
        <v>0</v>
      </c>
      <c r="G319" s="46">
        <f t="shared" si="13"/>
        <v>0</v>
      </c>
      <c r="H319" s="45">
        <f t="shared" si="14"/>
        <v>0</v>
      </c>
      <c r="I319" s="106"/>
    </row>
    <row r="320" spans="2:9" s="5" customFormat="1" ht="12.75">
      <c r="B320" s="100" t="s">
        <v>2407</v>
      </c>
      <c r="C320" s="141" t="s">
        <v>3805</v>
      </c>
      <c r="D320" s="498">
        <v>13.35</v>
      </c>
      <c r="E320" s="250">
        <v>0</v>
      </c>
      <c r="F320" s="45">
        <f t="shared" si="12"/>
        <v>0</v>
      </c>
      <c r="G320" s="46">
        <f t="shared" si="13"/>
        <v>0</v>
      </c>
      <c r="H320" s="45">
        <f t="shared" si="14"/>
        <v>0</v>
      </c>
      <c r="I320" s="106"/>
    </row>
    <row r="321" spans="2:9" s="5" customFormat="1" ht="12.75">
      <c r="B321" s="100" t="s">
        <v>3878</v>
      </c>
      <c r="C321" s="141" t="s">
        <v>5838</v>
      </c>
      <c r="D321" s="498">
        <v>80</v>
      </c>
      <c r="E321" s="250">
        <v>0</v>
      </c>
      <c r="F321" s="45">
        <f t="shared" si="12"/>
        <v>0</v>
      </c>
      <c r="G321" s="46">
        <f t="shared" si="13"/>
        <v>0</v>
      </c>
      <c r="H321" s="45">
        <f t="shared" si="14"/>
        <v>0</v>
      </c>
      <c r="I321" s="106"/>
    </row>
    <row r="322" spans="2:9" s="5" customFormat="1" ht="12.75">
      <c r="B322" s="100" t="s">
        <v>3879</v>
      </c>
      <c r="C322" s="141" t="s">
        <v>5839</v>
      </c>
      <c r="D322" s="498">
        <v>120</v>
      </c>
      <c r="E322" s="250">
        <v>0</v>
      </c>
      <c r="F322" s="45">
        <f t="shared" si="12"/>
        <v>0</v>
      </c>
      <c r="G322" s="46">
        <f t="shared" si="13"/>
        <v>0</v>
      </c>
      <c r="H322" s="45">
        <f t="shared" si="14"/>
        <v>0</v>
      </c>
      <c r="I322" s="106"/>
    </row>
    <row r="323" spans="2:9" s="5" customFormat="1" ht="12.75">
      <c r="B323" s="100" t="s">
        <v>6445</v>
      </c>
      <c r="C323" s="141" t="s">
        <v>6446</v>
      </c>
      <c r="D323" s="498">
        <v>13.06</v>
      </c>
      <c r="E323" s="250">
        <v>0</v>
      </c>
      <c r="F323" s="45">
        <f t="shared" si="12"/>
        <v>0</v>
      </c>
      <c r="G323" s="46">
        <f t="shared" si="13"/>
        <v>0</v>
      </c>
      <c r="H323" s="45">
        <f t="shared" si="14"/>
        <v>0</v>
      </c>
      <c r="I323" s="106"/>
    </row>
    <row r="324" spans="2:9" s="5" customFormat="1" ht="12.75">
      <c r="B324" s="100" t="s">
        <v>8596</v>
      </c>
      <c r="C324" s="141" t="s">
        <v>8597</v>
      </c>
      <c r="D324" s="498">
        <v>4.0999999999999996</v>
      </c>
      <c r="E324" s="250">
        <v>0</v>
      </c>
      <c r="F324" s="45">
        <f t="shared" si="12"/>
        <v>0</v>
      </c>
      <c r="G324" s="46">
        <f t="shared" si="13"/>
        <v>0</v>
      </c>
      <c r="H324" s="45">
        <f t="shared" si="14"/>
        <v>0</v>
      </c>
      <c r="I324" s="106"/>
    </row>
    <row r="325" spans="2:9" s="5" customFormat="1" ht="12.75">
      <c r="B325" s="100" t="s">
        <v>8598</v>
      </c>
      <c r="C325" s="141" t="s">
        <v>8599</v>
      </c>
      <c r="D325" s="498">
        <v>0</v>
      </c>
      <c r="E325" s="250">
        <v>0</v>
      </c>
      <c r="F325" s="45">
        <f t="shared" si="12"/>
        <v>0</v>
      </c>
      <c r="G325" s="46">
        <f t="shared" si="13"/>
        <v>0</v>
      </c>
      <c r="H325" s="45">
        <f t="shared" si="14"/>
        <v>0</v>
      </c>
      <c r="I325" s="106"/>
    </row>
    <row r="326" spans="2:9" s="5" customFormat="1" ht="12.75">
      <c r="B326" s="100" t="s">
        <v>8600</v>
      </c>
      <c r="C326" s="141" t="s">
        <v>8601</v>
      </c>
      <c r="D326" s="498">
        <v>4.0999999999999996</v>
      </c>
      <c r="E326" s="250">
        <v>0</v>
      </c>
      <c r="F326" s="45">
        <f t="shared" si="12"/>
        <v>0</v>
      </c>
      <c r="G326" s="46">
        <f t="shared" si="13"/>
        <v>0</v>
      </c>
      <c r="H326" s="45">
        <f t="shared" si="14"/>
        <v>0</v>
      </c>
      <c r="I326" s="106"/>
    </row>
    <row r="327" spans="2:9" s="5" customFormat="1" ht="12.75">
      <c r="B327" s="100" t="s">
        <v>8602</v>
      </c>
      <c r="C327" s="141" t="s">
        <v>8603</v>
      </c>
      <c r="D327" s="498">
        <v>20</v>
      </c>
      <c r="E327" s="250">
        <v>0</v>
      </c>
      <c r="F327" s="45">
        <f t="shared" si="12"/>
        <v>0</v>
      </c>
      <c r="G327" s="46">
        <f t="shared" si="13"/>
        <v>0</v>
      </c>
      <c r="H327" s="45">
        <f t="shared" si="14"/>
        <v>0</v>
      </c>
      <c r="I327" s="106"/>
    </row>
    <row r="328" spans="2:9" s="5" customFormat="1" ht="12.75">
      <c r="B328" s="100" t="s">
        <v>8604</v>
      </c>
      <c r="C328" s="141" t="s">
        <v>8605</v>
      </c>
      <c r="D328" s="498">
        <v>20</v>
      </c>
      <c r="E328" s="250">
        <v>0</v>
      </c>
      <c r="F328" s="45">
        <f t="shared" si="12"/>
        <v>0</v>
      </c>
      <c r="G328" s="46">
        <f t="shared" si="13"/>
        <v>0</v>
      </c>
      <c r="H328" s="45">
        <f t="shared" si="14"/>
        <v>0</v>
      </c>
      <c r="I328" s="106"/>
    </row>
    <row r="329" spans="2:9" s="5" customFormat="1" ht="12.75">
      <c r="B329" s="100" t="s">
        <v>8606</v>
      </c>
      <c r="C329" s="141" t="s">
        <v>8607</v>
      </c>
      <c r="D329" s="498">
        <v>20</v>
      </c>
      <c r="E329" s="250">
        <v>0</v>
      </c>
      <c r="F329" s="45">
        <f t="shared" si="12"/>
        <v>0</v>
      </c>
      <c r="G329" s="46">
        <f t="shared" si="13"/>
        <v>0</v>
      </c>
      <c r="H329" s="45">
        <f t="shared" si="14"/>
        <v>0</v>
      </c>
      <c r="I329" s="106"/>
    </row>
    <row r="330" spans="2:9" s="5" customFormat="1" ht="12.75">
      <c r="B330" s="452" t="s">
        <v>8608</v>
      </c>
      <c r="C330" s="453" t="s">
        <v>8610</v>
      </c>
      <c r="D330" s="498">
        <v>18.55</v>
      </c>
      <c r="E330" s="250">
        <v>0</v>
      </c>
      <c r="F330" s="454">
        <f t="shared" si="12"/>
        <v>0</v>
      </c>
      <c r="G330" s="285">
        <f t="shared" si="13"/>
        <v>0</v>
      </c>
      <c r="H330" s="454">
        <f t="shared" si="14"/>
        <v>0</v>
      </c>
      <c r="I330" s="107"/>
    </row>
    <row r="331" spans="2:9" s="5" customFormat="1" ht="12.75">
      <c r="B331" s="100" t="s">
        <v>8609</v>
      </c>
      <c r="C331" s="141" t="s">
        <v>8612</v>
      </c>
      <c r="D331" s="498">
        <v>18.55</v>
      </c>
      <c r="E331" s="250">
        <v>0</v>
      </c>
      <c r="F331" s="45">
        <f t="shared" si="12"/>
        <v>0</v>
      </c>
      <c r="G331" s="46">
        <f t="shared" si="13"/>
        <v>0</v>
      </c>
      <c r="H331" s="45">
        <f t="shared" si="14"/>
        <v>0</v>
      </c>
      <c r="I331" s="106"/>
    </row>
    <row r="332" spans="2:9" s="5" customFormat="1" ht="12.75">
      <c r="B332" s="100" t="s">
        <v>8611</v>
      </c>
      <c r="C332" s="141" t="s">
        <v>8613</v>
      </c>
      <c r="D332" s="498">
        <v>18.55</v>
      </c>
      <c r="E332" s="250">
        <v>0</v>
      </c>
      <c r="F332" s="45">
        <f t="shared" si="12"/>
        <v>0</v>
      </c>
      <c r="G332" s="46">
        <f t="shared" si="13"/>
        <v>0</v>
      </c>
      <c r="H332" s="45">
        <f t="shared" si="14"/>
        <v>0</v>
      </c>
      <c r="I332" s="106"/>
    </row>
    <row r="333" spans="2:9" s="5" customFormat="1" ht="12.75">
      <c r="B333" s="452" t="s">
        <v>8614</v>
      </c>
      <c r="C333" s="453" t="s">
        <v>8617</v>
      </c>
      <c r="D333" s="498">
        <v>18.55</v>
      </c>
      <c r="E333" s="250">
        <v>0</v>
      </c>
      <c r="F333" s="454">
        <f t="shared" si="12"/>
        <v>0</v>
      </c>
      <c r="G333" s="285">
        <f t="shared" si="13"/>
        <v>0</v>
      </c>
      <c r="H333" s="454">
        <f t="shared" si="14"/>
        <v>0</v>
      </c>
      <c r="I333" s="107"/>
    </row>
    <row r="334" spans="2:9" s="5" customFormat="1" ht="12.75">
      <c r="B334" s="100" t="s">
        <v>8615</v>
      </c>
      <c r="C334" s="141" t="s">
        <v>8618</v>
      </c>
      <c r="D334" s="498">
        <v>18.55</v>
      </c>
      <c r="E334" s="250">
        <v>0</v>
      </c>
      <c r="F334" s="45">
        <f t="shared" si="12"/>
        <v>0</v>
      </c>
      <c r="G334" s="46">
        <f t="shared" si="13"/>
        <v>0</v>
      </c>
      <c r="H334" s="45">
        <f t="shared" si="14"/>
        <v>0</v>
      </c>
      <c r="I334" s="106"/>
    </row>
    <row r="335" spans="2:9" s="5" customFormat="1" ht="12.75">
      <c r="B335" s="100" t="s">
        <v>8616</v>
      </c>
      <c r="C335" s="141" t="s">
        <v>8619</v>
      </c>
      <c r="D335" s="498">
        <v>18.55</v>
      </c>
      <c r="E335" s="250">
        <v>0</v>
      </c>
      <c r="F335" s="45">
        <f t="shared" si="12"/>
        <v>0</v>
      </c>
      <c r="G335" s="46">
        <f t="shared" si="13"/>
        <v>0</v>
      </c>
      <c r="H335" s="45">
        <f t="shared" si="14"/>
        <v>0</v>
      </c>
      <c r="I335" s="106"/>
    </row>
    <row r="336" spans="2:9" s="5" customFormat="1" ht="12.75">
      <c r="B336" s="452" t="s">
        <v>8620</v>
      </c>
      <c r="C336" s="453" t="s">
        <v>8623</v>
      </c>
      <c r="D336" s="498">
        <v>10</v>
      </c>
      <c r="E336" s="250">
        <v>0</v>
      </c>
      <c r="F336" s="454">
        <f t="shared" si="12"/>
        <v>0</v>
      </c>
      <c r="G336" s="285">
        <f t="shared" si="13"/>
        <v>0</v>
      </c>
      <c r="H336" s="454">
        <f t="shared" si="14"/>
        <v>0</v>
      </c>
      <c r="I336" s="107"/>
    </row>
    <row r="337" spans="2:9" s="5" customFormat="1" ht="12.75">
      <c r="B337" s="100" t="s">
        <v>8621</v>
      </c>
      <c r="C337" s="141" t="s">
        <v>8624</v>
      </c>
      <c r="D337" s="498">
        <v>10</v>
      </c>
      <c r="E337" s="250">
        <v>0</v>
      </c>
      <c r="F337" s="45">
        <f t="shared" si="12"/>
        <v>0</v>
      </c>
      <c r="G337" s="46">
        <f t="shared" si="13"/>
        <v>0</v>
      </c>
      <c r="H337" s="45">
        <f t="shared" si="14"/>
        <v>0</v>
      </c>
      <c r="I337" s="106"/>
    </row>
    <row r="338" spans="2:9" s="5" customFormat="1" ht="12.75">
      <c r="B338" s="100" t="s">
        <v>8622</v>
      </c>
      <c r="C338" s="141" t="s">
        <v>8625</v>
      </c>
      <c r="D338" s="498">
        <v>10</v>
      </c>
      <c r="E338" s="250">
        <v>0</v>
      </c>
      <c r="F338" s="45">
        <f t="shared" si="12"/>
        <v>0</v>
      </c>
      <c r="G338" s="46">
        <f t="shared" si="13"/>
        <v>0</v>
      </c>
      <c r="H338" s="45">
        <f t="shared" si="14"/>
        <v>0</v>
      </c>
      <c r="I338" s="106"/>
    </row>
    <row r="339" spans="2:9" s="5" customFormat="1" ht="12.75">
      <c r="B339" s="100" t="s">
        <v>8626</v>
      </c>
      <c r="C339" s="141" t="s">
        <v>8629</v>
      </c>
      <c r="D339" s="498">
        <v>18.55</v>
      </c>
      <c r="E339" s="250">
        <v>0</v>
      </c>
      <c r="F339" s="45">
        <f t="shared" si="12"/>
        <v>0</v>
      </c>
      <c r="G339" s="46">
        <f t="shared" si="13"/>
        <v>0</v>
      </c>
      <c r="H339" s="45">
        <f t="shared" si="14"/>
        <v>0</v>
      </c>
      <c r="I339" s="106"/>
    </row>
    <row r="340" spans="2:9" s="5" customFormat="1" ht="12.75">
      <c r="B340" s="100" t="s">
        <v>8627</v>
      </c>
      <c r="C340" s="141" t="s">
        <v>8630</v>
      </c>
      <c r="D340" s="498">
        <v>18.55</v>
      </c>
      <c r="E340" s="250">
        <v>0</v>
      </c>
      <c r="F340" s="45">
        <f t="shared" si="12"/>
        <v>0</v>
      </c>
      <c r="G340" s="46">
        <f t="shared" si="13"/>
        <v>0</v>
      </c>
      <c r="H340" s="45">
        <f t="shared" si="14"/>
        <v>0</v>
      </c>
      <c r="I340" s="106"/>
    </row>
    <row r="341" spans="2:9" s="5" customFormat="1" ht="12.75">
      <c r="B341" s="100" t="s">
        <v>8628</v>
      </c>
      <c r="C341" s="141" t="s">
        <v>8631</v>
      </c>
      <c r="D341" s="498">
        <v>18.55</v>
      </c>
      <c r="E341" s="250">
        <v>0</v>
      </c>
      <c r="F341" s="45">
        <f t="shared" si="12"/>
        <v>0</v>
      </c>
      <c r="G341" s="46">
        <f t="shared" si="13"/>
        <v>0</v>
      </c>
      <c r="H341" s="45">
        <f t="shared" si="14"/>
        <v>0</v>
      </c>
      <c r="I341" s="106"/>
    </row>
    <row r="342" spans="2:9" s="5" customFormat="1" ht="12.75">
      <c r="B342" s="100" t="s">
        <v>8632</v>
      </c>
      <c r="C342" s="141" t="s">
        <v>8635</v>
      </c>
      <c r="D342" s="498">
        <v>65</v>
      </c>
      <c r="E342" s="250">
        <v>0</v>
      </c>
      <c r="F342" s="45">
        <f t="shared" si="12"/>
        <v>0</v>
      </c>
      <c r="G342" s="46">
        <f t="shared" si="13"/>
        <v>0</v>
      </c>
      <c r="H342" s="45">
        <f t="shared" si="14"/>
        <v>0</v>
      </c>
      <c r="I342" s="106"/>
    </row>
    <row r="343" spans="2:9" s="5" customFormat="1" ht="12.75">
      <c r="B343" s="100" t="s">
        <v>8633</v>
      </c>
      <c r="C343" s="141" t="s">
        <v>8636</v>
      </c>
      <c r="D343" s="498">
        <v>65</v>
      </c>
      <c r="E343" s="250">
        <v>0</v>
      </c>
      <c r="F343" s="45">
        <f t="shared" si="12"/>
        <v>0</v>
      </c>
      <c r="G343" s="46">
        <f t="shared" si="13"/>
        <v>0</v>
      </c>
      <c r="H343" s="45">
        <f t="shared" si="14"/>
        <v>0</v>
      </c>
      <c r="I343" s="106"/>
    </row>
    <row r="344" spans="2:9" s="5" customFormat="1" ht="12.75">
      <c r="B344" s="100" t="s">
        <v>8634</v>
      </c>
      <c r="C344" s="141" t="s">
        <v>8637</v>
      </c>
      <c r="D344" s="498">
        <v>65</v>
      </c>
      <c r="E344" s="250">
        <v>0</v>
      </c>
      <c r="F344" s="45">
        <f t="shared" si="12"/>
        <v>0</v>
      </c>
      <c r="G344" s="46">
        <f t="shared" si="13"/>
        <v>0</v>
      </c>
      <c r="H344" s="45">
        <f t="shared" si="14"/>
        <v>0</v>
      </c>
      <c r="I344" s="106"/>
    </row>
    <row r="345" spans="2:9" s="5" customFormat="1" ht="12.75">
      <c r="B345" s="100" t="s">
        <v>8638</v>
      </c>
      <c r="C345" s="141" t="s">
        <v>8641</v>
      </c>
      <c r="D345" s="498">
        <v>85</v>
      </c>
      <c r="E345" s="250">
        <v>0</v>
      </c>
      <c r="F345" s="45">
        <f t="shared" si="12"/>
        <v>0</v>
      </c>
      <c r="G345" s="46">
        <f t="shared" si="13"/>
        <v>0</v>
      </c>
      <c r="H345" s="45">
        <f t="shared" si="14"/>
        <v>0</v>
      </c>
      <c r="I345" s="106"/>
    </row>
    <row r="346" spans="2:9" s="5" customFormat="1" ht="12.75">
      <c r="B346" s="100" t="s">
        <v>8639</v>
      </c>
      <c r="C346" s="141" t="s">
        <v>8642</v>
      </c>
      <c r="D346" s="498">
        <v>85</v>
      </c>
      <c r="E346" s="250">
        <v>0</v>
      </c>
      <c r="F346" s="45">
        <f t="shared" si="12"/>
        <v>0</v>
      </c>
      <c r="G346" s="46">
        <f t="shared" si="13"/>
        <v>0</v>
      </c>
      <c r="H346" s="45">
        <f t="shared" si="14"/>
        <v>0</v>
      </c>
      <c r="I346" s="106"/>
    </row>
    <row r="347" spans="2:9" s="5" customFormat="1" ht="12.75">
      <c r="B347" s="100" t="s">
        <v>8640</v>
      </c>
      <c r="C347" s="141" t="s">
        <v>8643</v>
      </c>
      <c r="D347" s="498">
        <v>85</v>
      </c>
      <c r="E347" s="250">
        <v>0</v>
      </c>
      <c r="F347" s="45">
        <f t="shared" si="12"/>
        <v>0</v>
      </c>
      <c r="G347" s="46">
        <f t="shared" si="13"/>
        <v>0</v>
      </c>
      <c r="H347" s="45">
        <f t="shared" si="14"/>
        <v>0</v>
      </c>
      <c r="I347" s="106"/>
    </row>
    <row r="348" spans="2:9" s="5" customFormat="1" ht="12.75">
      <c r="B348" s="100" t="s">
        <v>194</v>
      </c>
      <c r="C348" s="141" t="s">
        <v>5840</v>
      </c>
      <c r="D348" s="498">
        <v>1.65</v>
      </c>
      <c r="E348" s="250">
        <v>0</v>
      </c>
      <c r="F348" s="45">
        <f t="shared" si="12"/>
        <v>0</v>
      </c>
      <c r="G348" s="46">
        <f t="shared" si="13"/>
        <v>0</v>
      </c>
      <c r="H348" s="45">
        <f t="shared" si="14"/>
        <v>0</v>
      </c>
      <c r="I348" s="106"/>
    </row>
    <row r="349" spans="2:9" s="5" customFormat="1" ht="12.75">
      <c r="B349" s="100" t="s">
        <v>2408</v>
      </c>
      <c r="C349" s="141" t="s">
        <v>3880</v>
      </c>
      <c r="D349" s="498">
        <v>3.04</v>
      </c>
      <c r="E349" s="250">
        <v>0</v>
      </c>
      <c r="F349" s="45">
        <f t="shared" si="12"/>
        <v>0</v>
      </c>
      <c r="G349" s="46">
        <f t="shared" si="13"/>
        <v>0</v>
      </c>
      <c r="H349" s="45">
        <f t="shared" si="14"/>
        <v>0</v>
      </c>
      <c r="I349" s="106"/>
    </row>
    <row r="350" spans="2:9" s="5" customFormat="1" ht="12.75">
      <c r="B350" s="100" t="s">
        <v>195</v>
      </c>
      <c r="C350" s="141" t="s">
        <v>5841</v>
      </c>
      <c r="D350" s="498">
        <v>3.04</v>
      </c>
      <c r="E350" s="250">
        <v>0</v>
      </c>
      <c r="F350" s="45">
        <f t="shared" si="12"/>
        <v>0</v>
      </c>
      <c r="G350" s="46">
        <f t="shared" si="13"/>
        <v>0</v>
      </c>
      <c r="H350" s="45">
        <f t="shared" si="14"/>
        <v>0</v>
      </c>
      <c r="I350" s="106"/>
    </row>
    <row r="351" spans="2:9" s="5" customFormat="1" ht="12.75">
      <c r="B351" s="100" t="s">
        <v>196</v>
      </c>
      <c r="C351" s="141" t="s">
        <v>5842</v>
      </c>
      <c r="D351" s="498">
        <v>1.65</v>
      </c>
      <c r="E351" s="250">
        <v>0</v>
      </c>
      <c r="F351" s="45">
        <f t="shared" si="12"/>
        <v>0</v>
      </c>
      <c r="G351" s="46">
        <f t="shared" si="13"/>
        <v>0</v>
      </c>
      <c r="H351" s="45">
        <f t="shared" si="14"/>
        <v>0</v>
      </c>
      <c r="I351" s="106"/>
    </row>
    <row r="352" spans="2:9" s="5" customFormat="1" ht="12.75">
      <c r="B352" s="100" t="s">
        <v>197</v>
      </c>
      <c r="C352" s="141" t="s">
        <v>5843</v>
      </c>
      <c r="D352" s="498">
        <v>1.65</v>
      </c>
      <c r="E352" s="250">
        <v>0</v>
      </c>
      <c r="F352" s="45">
        <f t="shared" si="12"/>
        <v>0</v>
      </c>
      <c r="G352" s="46">
        <f t="shared" si="13"/>
        <v>0</v>
      </c>
      <c r="H352" s="45">
        <f t="shared" si="14"/>
        <v>0</v>
      </c>
      <c r="I352" s="106"/>
    </row>
    <row r="353" spans="2:9" s="5" customFormat="1" ht="12.75">
      <c r="B353" s="100" t="s">
        <v>2409</v>
      </c>
      <c r="C353" s="141" t="s">
        <v>5844</v>
      </c>
      <c r="D353" s="498">
        <v>1.65</v>
      </c>
      <c r="E353" s="250">
        <v>0</v>
      </c>
      <c r="F353" s="45">
        <f t="shared" si="12"/>
        <v>0</v>
      </c>
      <c r="G353" s="46">
        <f t="shared" si="13"/>
        <v>0</v>
      </c>
      <c r="H353" s="45">
        <f t="shared" si="14"/>
        <v>0</v>
      </c>
      <c r="I353" s="106"/>
    </row>
    <row r="354" spans="2:9" s="5" customFormat="1" ht="12.75">
      <c r="B354" s="100" t="s">
        <v>2410</v>
      </c>
      <c r="C354" s="141" t="s">
        <v>3881</v>
      </c>
      <c r="D354" s="498">
        <v>1.65</v>
      </c>
      <c r="E354" s="250">
        <v>0</v>
      </c>
      <c r="F354" s="45">
        <f t="shared" si="12"/>
        <v>0</v>
      </c>
      <c r="G354" s="46">
        <f t="shared" si="13"/>
        <v>0</v>
      </c>
      <c r="H354" s="45">
        <f t="shared" si="14"/>
        <v>0</v>
      </c>
      <c r="I354" s="106"/>
    </row>
    <row r="355" spans="2:9" s="5" customFormat="1" ht="12.75">
      <c r="B355" s="100" t="s">
        <v>198</v>
      </c>
      <c r="C355" s="141" t="s">
        <v>5845</v>
      </c>
      <c r="D355" s="498">
        <v>1.65</v>
      </c>
      <c r="E355" s="250">
        <v>0</v>
      </c>
      <c r="F355" s="45">
        <f t="shared" si="12"/>
        <v>0</v>
      </c>
      <c r="G355" s="46">
        <f t="shared" si="13"/>
        <v>0</v>
      </c>
      <c r="H355" s="45">
        <f t="shared" si="14"/>
        <v>0</v>
      </c>
      <c r="I355" s="106"/>
    </row>
    <row r="356" spans="2:9" s="5" customFormat="1" ht="12.75">
      <c r="B356" s="100" t="s">
        <v>199</v>
      </c>
      <c r="C356" s="141" t="s">
        <v>5846</v>
      </c>
      <c r="D356" s="498">
        <v>1.65</v>
      </c>
      <c r="E356" s="250">
        <v>0</v>
      </c>
      <c r="F356" s="45">
        <f t="shared" si="12"/>
        <v>0</v>
      </c>
      <c r="G356" s="46">
        <f t="shared" si="13"/>
        <v>0</v>
      </c>
      <c r="H356" s="45">
        <f t="shared" si="14"/>
        <v>0</v>
      </c>
      <c r="I356" s="106"/>
    </row>
    <row r="357" spans="2:9" s="5" customFormat="1" ht="12.75">
      <c r="B357" s="100" t="s">
        <v>2411</v>
      </c>
      <c r="C357" s="141" t="s">
        <v>3882</v>
      </c>
      <c r="D357" s="498">
        <v>1.65</v>
      </c>
      <c r="E357" s="250">
        <v>0</v>
      </c>
      <c r="F357" s="45">
        <f t="shared" si="12"/>
        <v>0</v>
      </c>
      <c r="G357" s="46">
        <f t="shared" si="13"/>
        <v>0</v>
      </c>
      <c r="H357" s="45">
        <f t="shared" si="14"/>
        <v>0</v>
      </c>
      <c r="I357" s="106"/>
    </row>
    <row r="358" spans="2:9" s="5" customFormat="1" ht="12.75">
      <c r="B358" s="100" t="s">
        <v>200</v>
      </c>
      <c r="C358" s="141" t="s">
        <v>5847</v>
      </c>
      <c r="D358" s="498">
        <v>1.65</v>
      </c>
      <c r="E358" s="250">
        <v>0</v>
      </c>
      <c r="F358" s="45">
        <f t="shared" si="12"/>
        <v>0</v>
      </c>
      <c r="G358" s="46">
        <f t="shared" si="13"/>
        <v>0</v>
      </c>
      <c r="H358" s="45">
        <f t="shared" si="14"/>
        <v>0</v>
      </c>
      <c r="I358" s="106"/>
    </row>
    <row r="359" spans="2:9" s="5" customFormat="1" ht="12.75">
      <c r="B359" s="100" t="s">
        <v>201</v>
      </c>
      <c r="C359" s="141" t="s">
        <v>5848</v>
      </c>
      <c r="D359" s="498">
        <v>1.65</v>
      </c>
      <c r="E359" s="250">
        <v>0</v>
      </c>
      <c r="F359" s="45">
        <f t="shared" si="12"/>
        <v>0</v>
      </c>
      <c r="G359" s="46">
        <f t="shared" si="13"/>
        <v>0</v>
      </c>
      <c r="H359" s="45">
        <f t="shared" si="14"/>
        <v>0</v>
      </c>
      <c r="I359" s="106"/>
    </row>
    <row r="360" spans="2:9" s="5" customFormat="1" ht="12.75">
      <c r="B360" s="100" t="s">
        <v>202</v>
      </c>
      <c r="C360" s="141" t="s">
        <v>5849</v>
      </c>
      <c r="D360" s="498">
        <v>10.25</v>
      </c>
      <c r="E360" s="250">
        <v>0</v>
      </c>
      <c r="F360" s="45">
        <f t="shared" si="12"/>
        <v>0</v>
      </c>
      <c r="G360" s="46">
        <f t="shared" si="13"/>
        <v>0</v>
      </c>
      <c r="H360" s="45">
        <f t="shared" si="14"/>
        <v>0</v>
      </c>
      <c r="I360" s="106"/>
    </row>
    <row r="361" spans="2:9" s="5" customFormat="1" ht="12.75">
      <c r="B361" s="100" t="s">
        <v>203</v>
      </c>
      <c r="C361" s="141" t="s">
        <v>5850</v>
      </c>
      <c r="D361" s="498">
        <v>1.65</v>
      </c>
      <c r="E361" s="250">
        <v>0</v>
      </c>
      <c r="F361" s="45">
        <f t="shared" si="12"/>
        <v>0</v>
      </c>
      <c r="G361" s="46">
        <f t="shared" si="13"/>
        <v>0</v>
      </c>
      <c r="H361" s="45">
        <f t="shared" si="14"/>
        <v>0</v>
      </c>
      <c r="I361" s="106"/>
    </row>
    <row r="362" spans="2:9" s="5" customFormat="1" ht="12.75">
      <c r="B362" s="100" t="s">
        <v>204</v>
      </c>
      <c r="C362" s="141" t="s">
        <v>5851</v>
      </c>
      <c r="D362" s="498">
        <v>1.65</v>
      </c>
      <c r="E362" s="250">
        <v>0</v>
      </c>
      <c r="F362" s="45">
        <f t="shared" si="12"/>
        <v>0</v>
      </c>
      <c r="G362" s="46">
        <f t="shared" si="13"/>
        <v>0</v>
      </c>
      <c r="H362" s="45">
        <f t="shared" si="14"/>
        <v>0</v>
      </c>
      <c r="I362" s="106"/>
    </row>
    <row r="363" spans="2:9" s="5" customFormat="1" ht="12.75">
      <c r="B363" s="100" t="s">
        <v>2412</v>
      </c>
      <c r="C363" s="141" t="s">
        <v>3883</v>
      </c>
      <c r="D363" s="498">
        <v>1.65</v>
      </c>
      <c r="E363" s="250">
        <v>0</v>
      </c>
      <c r="F363" s="45">
        <f t="shared" si="12"/>
        <v>0</v>
      </c>
      <c r="G363" s="46">
        <f t="shared" si="13"/>
        <v>0</v>
      </c>
      <c r="H363" s="45">
        <f t="shared" si="14"/>
        <v>0</v>
      </c>
      <c r="I363" s="106"/>
    </row>
    <row r="364" spans="2:9" s="5" customFormat="1" ht="12.75">
      <c r="B364" s="100" t="s">
        <v>205</v>
      </c>
      <c r="C364" s="141" t="s">
        <v>5852</v>
      </c>
      <c r="D364" s="498">
        <v>1.65</v>
      </c>
      <c r="E364" s="250">
        <v>0</v>
      </c>
      <c r="F364" s="45">
        <f t="shared" si="12"/>
        <v>0</v>
      </c>
      <c r="G364" s="46">
        <f t="shared" si="13"/>
        <v>0</v>
      </c>
      <c r="H364" s="45">
        <f t="shared" si="14"/>
        <v>0</v>
      </c>
      <c r="I364" s="106"/>
    </row>
    <row r="365" spans="2:9" s="5" customFormat="1" ht="12.75">
      <c r="B365" s="100" t="s">
        <v>206</v>
      </c>
      <c r="C365" s="141" t="s">
        <v>5853</v>
      </c>
      <c r="D365" s="498">
        <v>3.7</v>
      </c>
      <c r="E365" s="250">
        <v>0</v>
      </c>
      <c r="F365" s="45">
        <f t="shared" si="12"/>
        <v>0</v>
      </c>
      <c r="G365" s="46">
        <f t="shared" si="13"/>
        <v>0</v>
      </c>
      <c r="H365" s="45">
        <f t="shared" si="14"/>
        <v>0</v>
      </c>
      <c r="I365" s="106"/>
    </row>
    <row r="366" spans="2:9" s="5" customFormat="1" ht="12.75">
      <c r="B366" s="100" t="s">
        <v>207</v>
      </c>
      <c r="C366" s="141" t="s">
        <v>5854</v>
      </c>
      <c r="D366" s="498">
        <v>3.51</v>
      </c>
      <c r="E366" s="250">
        <v>0</v>
      </c>
      <c r="F366" s="45">
        <f t="shared" si="12"/>
        <v>0</v>
      </c>
      <c r="G366" s="46">
        <f t="shared" si="13"/>
        <v>0</v>
      </c>
      <c r="H366" s="45">
        <f t="shared" si="14"/>
        <v>0</v>
      </c>
      <c r="I366" s="106"/>
    </row>
    <row r="367" spans="2:9" s="5" customFormat="1" ht="12.75">
      <c r="B367" s="100" t="s">
        <v>208</v>
      </c>
      <c r="C367" s="141" t="s">
        <v>5855</v>
      </c>
      <c r="D367" s="498">
        <v>3.51</v>
      </c>
      <c r="E367" s="250">
        <v>0</v>
      </c>
      <c r="F367" s="45">
        <f t="shared" si="12"/>
        <v>0</v>
      </c>
      <c r="G367" s="46">
        <f t="shared" si="13"/>
        <v>0</v>
      </c>
      <c r="H367" s="45">
        <f t="shared" si="14"/>
        <v>0</v>
      </c>
      <c r="I367" s="106"/>
    </row>
    <row r="368" spans="2:9" s="5" customFormat="1" ht="12.75">
      <c r="B368" s="100" t="s">
        <v>209</v>
      </c>
      <c r="C368" s="141" t="s">
        <v>5856</v>
      </c>
      <c r="D368" s="498">
        <v>3.51</v>
      </c>
      <c r="E368" s="250">
        <v>0</v>
      </c>
      <c r="F368" s="45">
        <f t="shared" si="12"/>
        <v>0</v>
      </c>
      <c r="G368" s="46">
        <f t="shared" si="13"/>
        <v>0</v>
      </c>
      <c r="H368" s="45">
        <f t="shared" si="14"/>
        <v>0</v>
      </c>
      <c r="I368" s="106"/>
    </row>
    <row r="369" spans="2:9" s="5" customFormat="1" ht="12.75">
      <c r="B369" s="100" t="s">
        <v>2413</v>
      </c>
      <c r="C369" s="141" t="s">
        <v>3884</v>
      </c>
      <c r="D369" s="498">
        <v>2.04</v>
      </c>
      <c r="E369" s="250">
        <v>0</v>
      </c>
      <c r="F369" s="45">
        <f t="shared" si="12"/>
        <v>0</v>
      </c>
      <c r="G369" s="46">
        <f t="shared" si="13"/>
        <v>0</v>
      </c>
      <c r="H369" s="45">
        <f t="shared" si="14"/>
        <v>0</v>
      </c>
      <c r="I369" s="106"/>
    </row>
    <row r="370" spans="2:9" s="5" customFormat="1" ht="12.75">
      <c r="B370" s="100" t="s">
        <v>2414</v>
      </c>
      <c r="C370" s="141" t="s">
        <v>5857</v>
      </c>
      <c r="D370" s="498">
        <v>3.7</v>
      </c>
      <c r="E370" s="250">
        <v>0</v>
      </c>
      <c r="F370" s="45">
        <f t="shared" si="12"/>
        <v>0</v>
      </c>
      <c r="G370" s="46">
        <f t="shared" si="13"/>
        <v>0</v>
      </c>
      <c r="H370" s="45">
        <f t="shared" si="14"/>
        <v>0</v>
      </c>
      <c r="I370" s="106"/>
    </row>
    <row r="371" spans="2:9" s="5" customFormat="1" ht="12.75">
      <c r="B371" s="100" t="s">
        <v>2415</v>
      </c>
      <c r="C371" s="141" t="s">
        <v>5858</v>
      </c>
      <c r="D371" s="498">
        <v>3.7</v>
      </c>
      <c r="E371" s="250">
        <v>0</v>
      </c>
      <c r="F371" s="45">
        <f t="shared" si="12"/>
        <v>0</v>
      </c>
      <c r="G371" s="46">
        <f t="shared" si="13"/>
        <v>0</v>
      </c>
      <c r="H371" s="45">
        <f t="shared" si="14"/>
        <v>0</v>
      </c>
      <c r="I371" s="106"/>
    </row>
    <row r="372" spans="2:9" s="5" customFormat="1" ht="12.75">
      <c r="B372" s="100" t="s">
        <v>2416</v>
      </c>
      <c r="C372" s="141" t="s">
        <v>3885</v>
      </c>
      <c r="D372" s="498">
        <v>2.0099999999999998</v>
      </c>
      <c r="E372" s="250">
        <v>0</v>
      </c>
      <c r="F372" s="45">
        <f t="shared" si="12"/>
        <v>0</v>
      </c>
      <c r="G372" s="46">
        <f t="shared" si="13"/>
        <v>0</v>
      </c>
      <c r="H372" s="45">
        <f t="shared" si="14"/>
        <v>0</v>
      </c>
      <c r="I372" s="106"/>
    </row>
    <row r="373" spans="2:9" s="5" customFormat="1" ht="12.75">
      <c r="B373" s="100" t="s">
        <v>210</v>
      </c>
      <c r="C373" s="141" t="s">
        <v>5859</v>
      </c>
      <c r="D373" s="498">
        <v>8.1199999999999992</v>
      </c>
      <c r="E373" s="250">
        <v>0</v>
      </c>
      <c r="F373" s="45">
        <f t="shared" si="12"/>
        <v>0</v>
      </c>
      <c r="G373" s="46">
        <f t="shared" si="13"/>
        <v>0</v>
      </c>
      <c r="H373" s="45">
        <f t="shared" si="14"/>
        <v>0</v>
      </c>
      <c r="I373" s="106"/>
    </row>
    <row r="374" spans="2:9" s="5" customFormat="1" ht="12.75">
      <c r="B374" s="100" t="s">
        <v>2417</v>
      </c>
      <c r="C374" s="141" t="s">
        <v>3886</v>
      </c>
      <c r="D374" s="498">
        <v>3.68</v>
      </c>
      <c r="E374" s="250">
        <v>0</v>
      </c>
      <c r="F374" s="45">
        <f t="shared" si="12"/>
        <v>0</v>
      </c>
      <c r="G374" s="46">
        <f t="shared" si="13"/>
        <v>0</v>
      </c>
      <c r="H374" s="45">
        <f t="shared" si="14"/>
        <v>0</v>
      </c>
      <c r="I374" s="106"/>
    </row>
    <row r="375" spans="2:9" s="5" customFormat="1" ht="12.75">
      <c r="B375" s="100" t="s">
        <v>211</v>
      </c>
      <c r="C375" s="141" t="s">
        <v>5860</v>
      </c>
      <c r="D375" s="498">
        <v>2.04</v>
      </c>
      <c r="E375" s="250">
        <v>0</v>
      </c>
      <c r="F375" s="45">
        <f t="shared" si="12"/>
        <v>0</v>
      </c>
      <c r="G375" s="46">
        <f t="shared" si="13"/>
        <v>0</v>
      </c>
      <c r="H375" s="45">
        <f t="shared" si="14"/>
        <v>0</v>
      </c>
      <c r="I375" s="106"/>
    </row>
    <row r="376" spans="2:9" s="5" customFormat="1" ht="12.75">
      <c r="B376" s="100" t="s">
        <v>212</v>
      </c>
      <c r="C376" s="141" t="s">
        <v>5861</v>
      </c>
      <c r="D376" s="498">
        <v>3.04</v>
      </c>
      <c r="E376" s="250">
        <v>0</v>
      </c>
      <c r="F376" s="45">
        <f t="shared" si="12"/>
        <v>0</v>
      </c>
      <c r="G376" s="46">
        <f t="shared" si="13"/>
        <v>0</v>
      </c>
      <c r="H376" s="45">
        <f t="shared" si="14"/>
        <v>0</v>
      </c>
      <c r="I376" s="106"/>
    </row>
    <row r="377" spans="2:9" s="5" customFormat="1" ht="12.75">
      <c r="B377" s="100" t="s">
        <v>2418</v>
      </c>
      <c r="C377" s="141" t="s">
        <v>5862</v>
      </c>
      <c r="D377" s="498">
        <v>3.7</v>
      </c>
      <c r="E377" s="250">
        <v>0</v>
      </c>
      <c r="F377" s="45">
        <f t="shared" si="12"/>
        <v>0</v>
      </c>
      <c r="G377" s="46">
        <f t="shared" si="13"/>
        <v>0</v>
      </c>
      <c r="H377" s="45">
        <f t="shared" si="14"/>
        <v>0</v>
      </c>
      <c r="I377" s="106"/>
    </row>
    <row r="378" spans="2:9" s="5" customFormat="1" ht="12.75">
      <c r="B378" s="100" t="s">
        <v>2419</v>
      </c>
      <c r="C378" s="141" t="s">
        <v>5863</v>
      </c>
      <c r="D378" s="498">
        <v>3.7</v>
      </c>
      <c r="E378" s="250">
        <v>0</v>
      </c>
      <c r="F378" s="45">
        <f t="shared" si="12"/>
        <v>0</v>
      </c>
      <c r="G378" s="46">
        <f t="shared" si="13"/>
        <v>0</v>
      </c>
      <c r="H378" s="45">
        <f t="shared" si="14"/>
        <v>0</v>
      </c>
      <c r="I378" s="106"/>
    </row>
    <row r="379" spans="2:9" s="5" customFormat="1" ht="12.75">
      <c r="B379" s="100" t="s">
        <v>213</v>
      </c>
      <c r="C379" s="141" t="s">
        <v>5864</v>
      </c>
      <c r="D379" s="498">
        <v>2.04</v>
      </c>
      <c r="E379" s="250">
        <v>0</v>
      </c>
      <c r="F379" s="45">
        <f t="shared" si="12"/>
        <v>0</v>
      </c>
      <c r="G379" s="46">
        <f t="shared" si="13"/>
        <v>0</v>
      </c>
      <c r="H379" s="45">
        <f t="shared" si="14"/>
        <v>0</v>
      </c>
      <c r="I379" s="106"/>
    </row>
    <row r="380" spans="2:9" s="5" customFormat="1" ht="12.75">
      <c r="B380" s="100" t="s">
        <v>2420</v>
      </c>
      <c r="C380" s="141" t="s">
        <v>3887</v>
      </c>
      <c r="D380" s="498">
        <v>3.7</v>
      </c>
      <c r="E380" s="250">
        <v>0</v>
      </c>
      <c r="F380" s="45">
        <f t="shared" si="12"/>
        <v>0</v>
      </c>
      <c r="G380" s="46">
        <f t="shared" si="13"/>
        <v>0</v>
      </c>
      <c r="H380" s="45">
        <f t="shared" si="14"/>
        <v>0</v>
      </c>
      <c r="I380" s="106"/>
    </row>
    <row r="381" spans="2:9" s="5" customFormat="1" ht="12.75">
      <c r="B381" s="100" t="s">
        <v>2421</v>
      </c>
      <c r="C381" s="141" t="s">
        <v>3888</v>
      </c>
      <c r="D381" s="498">
        <v>2.04</v>
      </c>
      <c r="E381" s="250">
        <v>0</v>
      </c>
      <c r="F381" s="45">
        <f t="shared" si="12"/>
        <v>0</v>
      </c>
      <c r="G381" s="46">
        <f t="shared" si="13"/>
        <v>0</v>
      </c>
      <c r="H381" s="45">
        <f t="shared" si="14"/>
        <v>0</v>
      </c>
      <c r="I381" s="106"/>
    </row>
    <row r="382" spans="2:9" s="5" customFormat="1" ht="12.75">
      <c r="B382" s="100" t="s">
        <v>214</v>
      </c>
      <c r="C382" s="141" t="s">
        <v>5865</v>
      </c>
      <c r="D382" s="498">
        <v>2.4</v>
      </c>
      <c r="E382" s="250">
        <v>0</v>
      </c>
      <c r="F382" s="45">
        <f t="shared" si="12"/>
        <v>0</v>
      </c>
      <c r="G382" s="46">
        <f t="shared" si="13"/>
        <v>0</v>
      </c>
      <c r="H382" s="45">
        <f t="shared" si="14"/>
        <v>0</v>
      </c>
      <c r="I382" s="106"/>
    </row>
    <row r="383" spans="2:9" s="5" customFormat="1" ht="12.75">
      <c r="B383" s="100" t="s">
        <v>2422</v>
      </c>
      <c r="C383" s="141" t="s">
        <v>3889</v>
      </c>
      <c r="D383" s="498">
        <v>2.04</v>
      </c>
      <c r="E383" s="250">
        <v>0</v>
      </c>
      <c r="F383" s="45">
        <f t="shared" si="12"/>
        <v>0</v>
      </c>
      <c r="G383" s="46">
        <f t="shared" si="13"/>
        <v>0</v>
      </c>
      <c r="H383" s="45">
        <f t="shared" si="14"/>
        <v>0</v>
      </c>
      <c r="I383" s="106"/>
    </row>
    <row r="384" spans="2:9" s="5" customFormat="1" ht="12.75">
      <c r="B384" s="100" t="s">
        <v>2423</v>
      </c>
      <c r="C384" s="141" t="s">
        <v>3890</v>
      </c>
      <c r="D384" s="498">
        <v>2.04</v>
      </c>
      <c r="E384" s="250">
        <v>0</v>
      </c>
      <c r="F384" s="45">
        <f t="shared" si="12"/>
        <v>0</v>
      </c>
      <c r="G384" s="46">
        <f t="shared" si="13"/>
        <v>0</v>
      </c>
      <c r="H384" s="45">
        <f t="shared" si="14"/>
        <v>0</v>
      </c>
      <c r="I384" s="106"/>
    </row>
    <row r="385" spans="2:9" s="5" customFormat="1" ht="12.75">
      <c r="B385" s="100" t="s">
        <v>2424</v>
      </c>
      <c r="C385" s="141" t="s">
        <v>3891</v>
      </c>
      <c r="D385" s="498">
        <v>3.7</v>
      </c>
      <c r="E385" s="250">
        <v>0</v>
      </c>
      <c r="F385" s="45">
        <f t="shared" si="12"/>
        <v>0</v>
      </c>
      <c r="G385" s="46">
        <f t="shared" si="13"/>
        <v>0</v>
      </c>
      <c r="H385" s="45">
        <f t="shared" si="14"/>
        <v>0</v>
      </c>
      <c r="I385" s="106"/>
    </row>
    <row r="386" spans="2:9" s="5" customFormat="1" ht="12.75">
      <c r="B386" s="100" t="s">
        <v>2425</v>
      </c>
      <c r="C386" s="141" t="s">
        <v>3892</v>
      </c>
      <c r="D386" s="498">
        <v>2.04</v>
      </c>
      <c r="E386" s="250">
        <v>0</v>
      </c>
      <c r="F386" s="45">
        <f t="shared" si="12"/>
        <v>0</v>
      </c>
      <c r="G386" s="46">
        <f t="shared" si="13"/>
        <v>0</v>
      </c>
      <c r="H386" s="45">
        <f t="shared" si="14"/>
        <v>0</v>
      </c>
      <c r="I386" s="106"/>
    </row>
    <row r="387" spans="2:9" s="5" customFormat="1" ht="12.75">
      <c r="B387" s="100" t="s">
        <v>2426</v>
      </c>
      <c r="C387" s="141" t="s">
        <v>3893</v>
      </c>
      <c r="D387" s="498">
        <v>2.04</v>
      </c>
      <c r="E387" s="250">
        <v>0</v>
      </c>
      <c r="F387" s="45">
        <f t="shared" si="12"/>
        <v>0</v>
      </c>
      <c r="G387" s="46">
        <f t="shared" si="13"/>
        <v>0</v>
      </c>
      <c r="H387" s="45">
        <f t="shared" si="14"/>
        <v>0</v>
      </c>
      <c r="I387" s="106"/>
    </row>
    <row r="388" spans="2:9" s="5" customFormat="1" ht="12.75">
      <c r="B388" s="100" t="s">
        <v>215</v>
      </c>
      <c r="C388" s="141" t="s">
        <v>5866</v>
      </c>
      <c r="D388" s="498">
        <v>3.36</v>
      </c>
      <c r="E388" s="250">
        <v>0</v>
      </c>
      <c r="F388" s="45">
        <f t="shared" si="12"/>
        <v>0</v>
      </c>
      <c r="G388" s="46">
        <f t="shared" si="13"/>
        <v>0</v>
      </c>
      <c r="H388" s="45">
        <f t="shared" si="14"/>
        <v>0</v>
      </c>
      <c r="I388" s="106"/>
    </row>
    <row r="389" spans="2:9" s="5" customFormat="1" ht="12.75">
      <c r="B389" s="100" t="s">
        <v>2427</v>
      </c>
      <c r="C389" s="141" t="s">
        <v>3894</v>
      </c>
      <c r="D389" s="498">
        <v>2.04</v>
      </c>
      <c r="E389" s="250">
        <v>0</v>
      </c>
      <c r="F389" s="45">
        <f t="shared" si="12"/>
        <v>0</v>
      </c>
      <c r="G389" s="46">
        <f t="shared" si="13"/>
        <v>0</v>
      </c>
      <c r="H389" s="45">
        <f t="shared" si="14"/>
        <v>0</v>
      </c>
      <c r="I389" s="106"/>
    </row>
    <row r="390" spans="2:9" s="5" customFormat="1" ht="12.75">
      <c r="B390" s="100" t="s">
        <v>2428</v>
      </c>
      <c r="C390" s="141" t="s">
        <v>3895</v>
      </c>
      <c r="D390" s="498">
        <v>2.04</v>
      </c>
      <c r="E390" s="250">
        <v>0</v>
      </c>
      <c r="F390" s="45">
        <f t="shared" si="12"/>
        <v>0</v>
      </c>
      <c r="G390" s="46">
        <f t="shared" si="13"/>
        <v>0</v>
      </c>
      <c r="H390" s="45">
        <f t="shared" si="14"/>
        <v>0</v>
      </c>
      <c r="I390" s="106"/>
    </row>
    <row r="391" spans="2:9" s="5" customFormat="1" ht="12.75">
      <c r="B391" s="100" t="s">
        <v>2429</v>
      </c>
      <c r="C391" s="141" t="s">
        <v>5867</v>
      </c>
      <c r="D391" s="498">
        <v>3.7</v>
      </c>
      <c r="E391" s="250">
        <v>0</v>
      </c>
      <c r="F391" s="45">
        <f t="shared" si="12"/>
        <v>0</v>
      </c>
      <c r="G391" s="46">
        <f t="shared" si="13"/>
        <v>0</v>
      </c>
      <c r="H391" s="45">
        <f t="shared" si="14"/>
        <v>0</v>
      </c>
      <c r="I391" s="106"/>
    </row>
    <row r="392" spans="2:9" s="5" customFormat="1" ht="12.75">
      <c r="B392" s="100" t="s">
        <v>2430</v>
      </c>
      <c r="C392" s="141" t="s">
        <v>5868</v>
      </c>
      <c r="D392" s="498">
        <v>2.04</v>
      </c>
      <c r="E392" s="250">
        <v>0</v>
      </c>
      <c r="F392" s="45">
        <f t="shared" si="12"/>
        <v>0</v>
      </c>
      <c r="G392" s="46">
        <f t="shared" si="13"/>
        <v>0</v>
      </c>
      <c r="H392" s="45">
        <f t="shared" si="14"/>
        <v>0</v>
      </c>
      <c r="I392" s="106"/>
    </row>
    <row r="393" spans="2:9" s="5" customFormat="1" ht="12.75">
      <c r="B393" s="100" t="s">
        <v>216</v>
      </c>
      <c r="C393" s="141" t="s">
        <v>5869</v>
      </c>
      <c r="D393" s="498">
        <v>4.4400000000000004</v>
      </c>
      <c r="E393" s="250">
        <v>0</v>
      </c>
      <c r="F393" s="45">
        <f t="shared" si="12"/>
        <v>0</v>
      </c>
      <c r="G393" s="46">
        <f t="shared" si="13"/>
        <v>0</v>
      </c>
      <c r="H393" s="45">
        <f t="shared" si="14"/>
        <v>0</v>
      </c>
      <c r="I393" s="106"/>
    </row>
    <row r="394" spans="2:9" s="5" customFormat="1" ht="12.75">
      <c r="B394" s="100" t="s">
        <v>2431</v>
      </c>
      <c r="C394" s="141" t="s">
        <v>3896</v>
      </c>
      <c r="D394" s="498">
        <v>2.04</v>
      </c>
      <c r="E394" s="250">
        <v>0</v>
      </c>
      <c r="F394" s="45">
        <f t="shared" si="12"/>
        <v>0</v>
      </c>
      <c r="G394" s="46">
        <f t="shared" si="13"/>
        <v>0</v>
      </c>
      <c r="H394" s="45">
        <f t="shared" si="14"/>
        <v>0</v>
      </c>
      <c r="I394" s="106"/>
    </row>
    <row r="395" spans="2:9" s="5" customFormat="1" ht="12.75">
      <c r="B395" s="100" t="s">
        <v>217</v>
      </c>
      <c r="C395" s="141" t="s">
        <v>5870</v>
      </c>
      <c r="D395" s="498">
        <v>2.04</v>
      </c>
      <c r="E395" s="250">
        <v>0</v>
      </c>
      <c r="F395" s="45">
        <f t="shared" si="12"/>
        <v>0</v>
      </c>
      <c r="G395" s="46">
        <f t="shared" si="13"/>
        <v>0</v>
      </c>
      <c r="H395" s="45">
        <f t="shared" si="14"/>
        <v>0</v>
      </c>
      <c r="I395" s="106"/>
    </row>
    <row r="396" spans="2:9" s="5" customFormat="1" ht="12.75">
      <c r="B396" s="100" t="s">
        <v>218</v>
      </c>
      <c r="C396" s="141" t="s">
        <v>7170</v>
      </c>
      <c r="D396" s="498">
        <v>12.54</v>
      </c>
      <c r="E396" s="250">
        <v>0</v>
      </c>
      <c r="F396" s="45">
        <f t="shared" si="12"/>
        <v>0</v>
      </c>
      <c r="G396" s="46">
        <f t="shared" si="13"/>
        <v>0</v>
      </c>
      <c r="H396" s="45">
        <f t="shared" si="14"/>
        <v>0</v>
      </c>
      <c r="I396" s="106"/>
    </row>
    <row r="397" spans="2:9" s="5" customFormat="1" ht="12.75">
      <c r="B397" s="100" t="s">
        <v>219</v>
      </c>
      <c r="C397" s="141" t="s">
        <v>7171</v>
      </c>
      <c r="D397" s="498">
        <v>12.54</v>
      </c>
      <c r="E397" s="250">
        <v>0</v>
      </c>
      <c r="F397" s="45">
        <f t="shared" si="12"/>
        <v>0</v>
      </c>
      <c r="G397" s="46">
        <f t="shared" si="13"/>
        <v>0</v>
      </c>
      <c r="H397" s="45">
        <f t="shared" si="14"/>
        <v>0</v>
      </c>
      <c r="I397" s="106"/>
    </row>
    <row r="398" spans="2:9" s="5" customFormat="1" ht="12.75">
      <c r="B398" s="100" t="s">
        <v>2432</v>
      </c>
      <c r="C398" s="141" t="s">
        <v>7172</v>
      </c>
      <c r="D398" s="498">
        <v>14.69</v>
      </c>
      <c r="E398" s="250">
        <v>0</v>
      </c>
      <c r="F398" s="45">
        <f t="shared" si="12"/>
        <v>0</v>
      </c>
      <c r="G398" s="46">
        <f t="shared" si="13"/>
        <v>0</v>
      </c>
      <c r="H398" s="45">
        <f t="shared" si="14"/>
        <v>0</v>
      </c>
      <c r="I398" s="106"/>
    </row>
    <row r="399" spans="2:9" s="5" customFormat="1" ht="12.75">
      <c r="B399" s="100" t="s">
        <v>220</v>
      </c>
      <c r="C399" s="141" t="s">
        <v>5871</v>
      </c>
      <c r="D399" s="498">
        <v>10.199999999999999</v>
      </c>
      <c r="E399" s="250">
        <v>0</v>
      </c>
      <c r="F399" s="45">
        <f t="shared" si="12"/>
        <v>0</v>
      </c>
      <c r="G399" s="46">
        <f t="shared" si="13"/>
        <v>0</v>
      </c>
      <c r="H399" s="45">
        <f t="shared" si="14"/>
        <v>0</v>
      </c>
      <c r="I399" s="106"/>
    </row>
    <row r="400" spans="2:9" s="5" customFormat="1" ht="12.75">
      <c r="B400" s="100" t="s">
        <v>2433</v>
      </c>
      <c r="C400" s="141" t="s">
        <v>3897</v>
      </c>
      <c r="D400" s="498">
        <v>6.72</v>
      </c>
      <c r="E400" s="250">
        <v>0</v>
      </c>
      <c r="F400" s="45">
        <f t="shared" si="12"/>
        <v>0</v>
      </c>
      <c r="G400" s="46">
        <f t="shared" si="13"/>
        <v>0</v>
      </c>
      <c r="H400" s="45">
        <f t="shared" si="14"/>
        <v>0</v>
      </c>
      <c r="I400" s="106"/>
    </row>
    <row r="401" spans="2:9" s="5" customFormat="1" ht="12.75">
      <c r="B401" s="100" t="s">
        <v>221</v>
      </c>
      <c r="C401" s="141" t="s">
        <v>5872</v>
      </c>
      <c r="D401" s="498">
        <v>6.72</v>
      </c>
      <c r="E401" s="250">
        <v>0</v>
      </c>
      <c r="F401" s="45">
        <f t="shared" si="12"/>
        <v>0</v>
      </c>
      <c r="G401" s="46">
        <f t="shared" si="13"/>
        <v>0</v>
      </c>
      <c r="H401" s="45">
        <f t="shared" si="14"/>
        <v>0</v>
      </c>
      <c r="I401" s="106"/>
    </row>
    <row r="402" spans="2:9" s="5" customFormat="1" ht="12.75">
      <c r="B402" s="100" t="s">
        <v>2434</v>
      </c>
      <c r="C402" s="141" t="s">
        <v>5873</v>
      </c>
      <c r="D402" s="498">
        <v>6.72</v>
      </c>
      <c r="E402" s="250">
        <v>0</v>
      </c>
      <c r="F402" s="45">
        <f t="shared" si="12"/>
        <v>0</v>
      </c>
      <c r="G402" s="46">
        <f t="shared" si="13"/>
        <v>0</v>
      </c>
      <c r="H402" s="45">
        <f t="shared" si="14"/>
        <v>0</v>
      </c>
      <c r="I402" s="106"/>
    </row>
    <row r="403" spans="2:9" s="5" customFormat="1" ht="12.75">
      <c r="B403" s="100" t="s">
        <v>222</v>
      </c>
      <c r="C403" s="141" t="s">
        <v>5874</v>
      </c>
      <c r="D403" s="498">
        <v>14.12</v>
      </c>
      <c r="E403" s="250">
        <v>0</v>
      </c>
      <c r="F403" s="45">
        <f t="shared" si="12"/>
        <v>0</v>
      </c>
      <c r="G403" s="46">
        <f t="shared" si="13"/>
        <v>0</v>
      </c>
      <c r="H403" s="45">
        <f t="shared" si="14"/>
        <v>0</v>
      </c>
      <c r="I403" s="106"/>
    </row>
    <row r="404" spans="2:9" s="5" customFormat="1" ht="12.75">
      <c r="B404" s="100" t="s">
        <v>2435</v>
      </c>
      <c r="C404" s="141" t="s">
        <v>3898</v>
      </c>
      <c r="D404" s="498">
        <v>11.89</v>
      </c>
      <c r="E404" s="250">
        <v>0</v>
      </c>
      <c r="F404" s="45">
        <f t="shared" si="12"/>
        <v>0</v>
      </c>
      <c r="G404" s="46">
        <f t="shared" si="13"/>
        <v>0</v>
      </c>
      <c r="H404" s="45">
        <f t="shared" si="14"/>
        <v>0</v>
      </c>
      <c r="I404" s="106"/>
    </row>
    <row r="405" spans="2:9" s="5" customFormat="1" ht="12.75">
      <c r="B405" s="100" t="s">
        <v>2436</v>
      </c>
      <c r="C405" s="141" t="s">
        <v>5875</v>
      </c>
      <c r="D405" s="498">
        <v>12.01</v>
      </c>
      <c r="E405" s="250">
        <v>0</v>
      </c>
      <c r="F405" s="45">
        <f t="shared" si="12"/>
        <v>0</v>
      </c>
      <c r="G405" s="46">
        <f t="shared" si="13"/>
        <v>0</v>
      </c>
      <c r="H405" s="45">
        <f t="shared" si="14"/>
        <v>0</v>
      </c>
      <c r="I405" s="106"/>
    </row>
    <row r="406" spans="2:9" s="5" customFormat="1" ht="12.75">
      <c r="B406" s="100" t="s">
        <v>223</v>
      </c>
      <c r="C406" s="141" t="s">
        <v>5876</v>
      </c>
      <c r="D406" s="498">
        <v>11.53</v>
      </c>
      <c r="E406" s="250">
        <v>0</v>
      </c>
      <c r="F406" s="45">
        <f t="shared" si="12"/>
        <v>0</v>
      </c>
      <c r="G406" s="46">
        <f t="shared" si="13"/>
        <v>0</v>
      </c>
      <c r="H406" s="45">
        <f t="shared" si="14"/>
        <v>0</v>
      </c>
      <c r="I406" s="106"/>
    </row>
    <row r="407" spans="2:9" s="5" customFormat="1" ht="12.75">
      <c r="B407" s="100" t="s">
        <v>224</v>
      </c>
      <c r="C407" s="141" t="s">
        <v>5877</v>
      </c>
      <c r="D407" s="498">
        <v>14.38</v>
      </c>
      <c r="E407" s="250">
        <v>0</v>
      </c>
      <c r="F407" s="45">
        <f t="shared" si="12"/>
        <v>0</v>
      </c>
      <c r="G407" s="46">
        <f t="shared" si="13"/>
        <v>0</v>
      </c>
      <c r="H407" s="45">
        <f t="shared" si="14"/>
        <v>0</v>
      </c>
      <c r="I407" s="106"/>
    </row>
    <row r="408" spans="2:9" s="5" customFormat="1" ht="12.75">
      <c r="B408" s="100" t="s">
        <v>225</v>
      </c>
      <c r="C408" s="141" t="s">
        <v>5878</v>
      </c>
      <c r="D408" s="498">
        <v>9.86</v>
      </c>
      <c r="E408" s="250">
        <v>0</v>
      </c>
      <c r="F408" s="45">
        <f t="shared" si="12"/>
        <v>0</v>
      </c>
      <c r="G408" s="46">
        <f t="shared" si="13"/>
        <v>0</v>
      </c>
      <c r="H408" s="45">
        <f t="shared" si="14"/>
        <v>0</v>
      </c>
      <c r="I408" s="106"/>
    </row>
    <row r="409" spans="2:9" s="5" customFormat="1" ht="12.75">
      <c r="B409" s="100" t="s">
        <v>226</v>
      </c>
      <c r="C409" s="141" t="s">
        <v>5879</v>
      </c>
      <c r="D409" s="498">
        <v>11.25</v>
      </c>
      <c r="E409" s="250">
        <v>0</v>
      </c>
      <c r="F409" s="45">
        <f t="shared" si="12"/>
        <v>0</v>
      </c>
      <c r="G409" s="46">
        <f t="shared" si="13"/>
        <v>0</v>
      </c>
      <c r="H409" s="45">
        <f t="shared" si="14"/>
        <v>0</v>
      </c>
      <c r="I409" s="106"/>
    </row>
    <row r="410" spans="2:9" s="5" customFormat="1" ht="12.75">
      <c r="B410" s="100" t="s">
        <v>227</v>
      </c>
      <c r="C410" s="141" t="s">
        <v>5880</v>
      </c>
      <c r="D410" s="498">
        <v>11.71</v>
      </c>
      <c r="E410" s="250">
        <v>0</v>
      </c>
      <c r="F410" s="45">
        <f t="shared" si="12"/>
        <v>0</v>
      </c>
      <c r="G410" s="46">
        <f t="shared" si="13"/>
        <v>0</v>
      </c>
      <c r="H410" s="45">
        <f t="shared" si="14"/>
        <v>0</v>
      </c>
      <c r="I410" s="106"/>
    </row>
    <row r="411" spans="2:9" s="5" customFormat="1" ht="12.75">
      <c r="B411" s="100" t="s">
        <v>228</v>
      </c>
      <c r="C411" s="141" t="s">
        <v>5881</v>
      </c>
      <c r="D411" s="498">
        <v>10.15</v>
      </c>
      <c r="E411" s="250">
        <v>0</v>
      </c>
      <c r="F411" s="45">
        <f t="shared" ref="F411:F537" si="15">D411*E411</f>
        <v>0</v>
      </c>
      <c r="G411" s="46">
        <f t="shared" ref="G411:G537" si="16">E411/12</f>
        <v>0</v>
      </c>
      <c r="H411" s="45">
        <f t="shared" ref="H411:H537" si="17">F411/12</f>
        <v>0</v>
      </c>
      <c r="I411" s="106"/>
    </row>
    <row r="412" spans="2:9" s="5" customFormat="1" ht="12.75">
      <c r="B412" s="100" t="s">
        <v>229</v>
      </c>
      <c r="C412" s="141" t="s">
        <v>5882</v>
      </c>
      <c r="D412" s="498">
        <v>11.55</v>
      </c>
      <c r="E412" s="250">
        <v>0</v>
      </c>
      <c r="F412" s="45">
        <f t="shared" si="15"/>
        <v>0</v>
      </c>
      <c r="G412" s="46">
        <f t="shared" si="16"/>
        <v>0</v>
      </c>
      <c r="H412" s="45">
        <f t="shared" si="17"/>
        <v>0</v>
      </c>
      <c r="I412" s="106"/>
    </row>
    <row r="413" spans="2:9" s="5" customFormat="1" ht="12.75">
      <c r="B413" s="100" t="s">
        <v>230</v>
      </c>
      <c r="C413" s="141" t="s">
        <v>5883</v>
      </c>
      <c r="D413" s="498">
        <v>11.12</v>
      </c>
      <c r="E413" s="250">
        <v>0</v>
      </c>
      <c r="F413" s="45">
        <f t="shared" si="15"/>
        <v>0</v>
      </c>
      <c r="G413" s="46">
        <f t="shared" si="16"/>
        <v>0</v>
      </c>
      <c r="H413" s="45">
        <f t="shared" si="17"/>
        <v>0</v>
      </c>
      <c r="I413" s="106"/>
    </row>
    <row r="414" spans="2:9" s="5" customFormat="1" ht="12.75">
      <c r="B414" s="100" t="s">
        <v>2437</v>
      </c>
      <c r="C414" s="141" t="s">
        <v>3899</v>
      </c>
      <c r="D414" s="498">
        <v>14.15</v>
      </c>
      <c r="E414" s="250">
        <v>0</v>
      </c>
      <c r="F414" s="45">
        <f t="shared" si="15"/>
        <v>0</v>
      </c>
      <c r="G414" s="46">
        <f t="shared" si="16"/>
        <v>0</v>
      </c>
      <c r="H414" s="45">
        <f t="shared" si="17"/>
        <v>0</v>
      </c>
      <c r="I414" s="106"/>
    </row>
    <row r="415" spans="2:9" s="5" customFormat="1" ht="12.75">
      <c r="B415" s="100" t="s">
        <v>2438</v>
      </c>
      <c r="C415" s="141" t="s">
        <v>3900</v>
      </c>
      <c r="D415" s="498">
        <v>15.35</v>
      </c>
      <c r="E415" s="250">
        <v>0</v>
      </c>
      <c r="F415" s="45">
        <f t="shared" si="15"/>
        <v>0</v>
      </c>
      <c r="G415" s="46">
        <f t="shared" si="16"/>
        <v>0</v>
      </c>
      <c r="H415" s="45">
        <f t="shared" si="17"/>
        <v>0</v>
      </c>
      <c r="I415" s="106"/>
    </row>
    <row r="416" spans="2:9" s="5" customFormat="1" ht="12.75">
      <c r="B416" s="100" t="s">
        <v>231</v>
      </c>
      <c r="C416" s="141" t="s">
        <v>5884</v>
      </c>
      <c r="D416" s="498">
        <v>7.85</v>
      </c>
      <c r="E416" s="250">
        <v>0</v>
      </c>
      <c r="F416" s="45">
        <f t="shared" si="15"/>
        <v>0</v>
      </c>
      <c r="G416" s="46">
        <f t="shared" si="16"/>
        <v>0</v>
      </c>
      <c r="H416" s="45">
        <f t="shared" si="17"/>
        <v>0</v>
      </c>
      <c r="I416" s="106"/>
    </row>
    <row r="417" spans="2:9" s="5" customFormat="1" ht="12.75">
      <c r="B417" s="100" t="s">
        <v>232</v>
      </c>
      <c r="C417" s="141" t="s">
        <v>5885</v>
      </c>
      <c r="D417" s="498">
        <v>10.210000000000001</v>
      </c>
      <c r="E417" s="250">
        <v>0</v>
      </c>
      <c r="F417" s="45">
        <f t="shared" si="15"/>
        <v>0</v>
      </c>
      <c r="G417" s="46">
        <f t="shared" si="16"/>
        <v>0</v>
      </c>
      <c r="H417" s="45">
        <f t="shared" si="17"/>
        <v>0</v>
      </c>
      <c r="I417" s="106"/>
    </row>
    <row r="418" spans="2:9" s="5" customFormat="1" ht="12.75">
      <c r="B418" s="100" t="s">
        <v>233</v>
      </c>
      <c r="C418" s="141" t="s">
        <v>5886</v>
      </c>
      <c r="D418" s="498">
        <v>7.89</v>
      </c>
      <c r="E418" s="250">
        <v>0</v>
      </c>
      <c r="F418" s="45">
        <f t="shared" si="15"/>
        <v>0</v>
      </c>
      <c r="G418" s="46">
        <f t="shared" si="16"/>
        <v>0</v>
      </c>
      <c r="H418" s="45">
        <f t="shared" si="17"/>
        <v>0</v>
      </c>
      <c r="I418" s="106"/>
    </row>
    <row r="419" spans="2:9" s="5" customFormat="1" ht="12.75">
      <c r="B419" s="100" t="s">
        <v>234</v>
      </c>
      <c r="C419" s="141" t="s">
        <v>5887</v>
      </c>
      <c r="D419" s="498">
        <v>8.9700000000000006</v>
      </c>
      <c r="E419" s="250">
        <v>0</v>
      </c>
      <c r="F419" s="45">
        <f t="shared" si="15"/>
        <v>0</v>
      </c>
      <c r="G419" s="46">
        <f t="shared" si="16"/>
        <v>0</v>
      </c>
      <c r="H419" s="45">
        <f t="shared" si="17"/>
        <v>0</v>
      </c>
      <c r="I419" s="106"/>
    </row>
    <row r="420" spans="2:9" s="5" customFormat="1" ht="12.75">
      <c r="B420" s="411" t="s">
        <v>235</v>
      </c>
      <c r="C420" s="410" t="s">
        <v>5888</v>
      </c>
      <c r="D420" s="498">
        <v>8.9600000000000009</v>
      </c>
      <c r="E420" s="250">
        <v>0</v>
      </c>
      <c r="F420" s="383">
        <f t="shared" si="15"/>
        <v>0</v>
      </c>
      <c r="G420" s="384">
        <f t="shared" si="16"/>
        <v>0</v>
      </c>
      <c r="H420" s="383">
        <f t="shared" si="17"/>
        <v>0</v>
      </c>
      <c r="I420" s="106"/>
    </row>
    <row r="421" spans="2:9" s="5" customFormat="1" ht="12.75">
      <c r="B421" s="100" t="s">
        <v>236</v>
      </c>
      <c r="C421" s="141" t="s">
        <v>5889</v>
      </c>
      <c r="D421" s="498">
        <v>10.17</v>
      </c>
      <c r="E421" s="250">
        <v>0</v>
      </c>
      <c r="F421" s="45">
        <f t="shared" si="15"/>
        <v>0</v>
      </c>
      <c r="G421" s="46">
        <f t="shared" si="16"/>
        <v>0</v>
      </c>
      <c r="H421" s="45">
        <f t="shared" si="17"/>
        <v>0</v>
      </c>
      <c r="I421" s="106"/>
    </row>
    <row r="422" spans="2:9" s="5" customFormat="1" ht="12.75">
      <c r="B422" s="411" t="s">
        <v>237</v>
      </c>
      <c r="C422" s="410" t="s">
        <v>5890</v>
      </c>
      <c r="D422" s="498">
        <v>43.13</v>
      </c>
      <c r="E422" s="250">
        <v>0</v>
      </c>
      <c r="F422" s="383">
        <f t="shared" si="15"/>
        <v>0</v>
      </c>
      <c r="G422" s="384">
        <f t="shared" si="16"/>
        <v>0</v>
      </c>
      <c r="H422" s="383">
        <f t="shared" si="17"/>
        <v>0</v>
      </c>
      <c r="I422" s="106"/>
    </row>
    <row r="423" spans="2:9" s="5" customFormat="1" ht="12.75">
      <c r="B423" s="100" t="s">
        <v>2439</v>
      </c>
      <c r="C423" s="141" t="s">
        <v>3901</v>
      </c>
      <c r="D423" s="498">
        <v>15.35</v>
      </c>
      <c r="E423" s="250">
        <v>0</v>
      </c>
      <c r="F423" s="45">
        <f t="shared" si="15"/>
        <v>0</v>
      </c>
      <c r="G423" s="46">
        <f t="shared" si="16"/>
        <v>0</v>
      </c>
      <c r="H423" s="45">
        <f t="shared" si="17"/>
        <v>0</v>
      </c>
      <c r="I423" s="106"/>
    </row>
    <row r="424" spans="2:9" s="5" customFormat="1" ht="12.75">
      <c r="B424" s="100" t="s">
        <v>238</v>
      </c>
      <c r="C424" s="141" t="s">
        <v>5891</v>
      </c>
      <c r="D424" s="498">
        <v>10.220000000000001</v>
      </c>
      <c r="E424" s="250">
        <v>0</v>
      </c>
      <c r="F424" s="45">
        <f t="shared" si="15"/>
        <v>0</v>
      </c>
      <c r="G424" s="46">
        <f t="shared" si="16"/>
        <v>0</v>
      </c>
      <c r="H424" s="45">
        <f t="shared" si="17"/>
        <v>0</v>
      </c>
      <c r="I424" s="106"/>
    </row>
    <row r="425" spans="2:9" s="5" customFormat="1" ht="12.75">
      <c r="B425" s="100" t="s">
        <v>239</v>
      </c>
      <c r="C425" s="141" t="s">
        <v>5892</v>
      </c>
      <c r="D425" s="498">
        <v>10.15</v>
      </c>
      <c r="E425" s="250">
        <v>0</v>
      </c>
      <c r="F425" s="45">
        <f t="shared" si="15"/>
        <v>0</v>
      </c>
      <c r="G425" s="46">
        <f t="shared" si="16"/>
        <v>0</v>
      </c>
      <c r="H425" s="45">
        <f t="shared" si="17"/>
        <v>0</v>
      </c>
      <c r="I425" s="106"/>
    </row>
    <row r="426" spans="2:9" s="5" customFormat="1" ht="12.75">
      <c r="B426" s="100" t="s">
        <v>240</v>
      </c>
      <c r="C426" s="141" t="s">
        <v>5893</v>
      </c>
      <c r="D426" s="498">
        <v>13.19</v>
      </c>
      <c r="E426" s="250">
        <v>0</v>
      </c>
      <c r="F426" s="45">
        <f t="shared" si="15"/>
        <v>0</v>
      </c>
      <c r="G426" s="46">
        <f t="shared" si="16"/>
        <v>0</v>
      </c>
      <c r="H426" s="45">
        <f t="shared" si="17"/>
        <v>0</v>
      </c>
      <c r="I426" s="106"/>
    </row>
    <row r="427" spans="2:9" s="5" customFormat="1" ht="12.75">
      <c r="B427" s="100" t="s">
        <v>241</v>
      </c>
      <c r="C427" s="141" t="s">
        <v>5894</v>
      </c>
      <c r="D427" s="498">
        <v>15.35</v>
      </c>
      <c r="E427" s="250">
        <v>0</v>
      </c>
      <c r="F427" s="45">
        <f t="shared" si="15"/>
        <v>0</v>
      </c>
      <c r="G427" s="46">
        <f t="shared" si="16"/>
        <v>0</v>
      </c>
      <c r="H427" s="45">
        <f t="shared" si="17"/>
        <v>0</v>
      </c>
      <c r="I427" s="106"/>
    </row>
    <row r="428" spans="2:9" s="5" customFormat="1" ht="12.75">
      <c r="B428" s="100" t="s">
        <v>242</v>
      </c>
      <c r="C428" s="141" t="s">
        <v>5895</v>
      </c>
      <c r="D428" s="498">
        <v>13.11</v>
      </c>
      <c r="E428" s="250">
        <v>0</v>
      </c>
      <c r="F428" s="45">
        <f t="shared" si="15"/>
        <v>0</v>
      </c>
      <c r="G428" s="46">
        <f t="shared" si="16"/>
        <v>0</v>
      </c>
      <c r="H428" s="45">
        <f t="shared" si="17"/>
        <v>0</v>
      </c>
      <c r="I428" s="106"/>
    </row>
    <row r="429" spans="2:9" s="5" customFormat="1" ht="12.75">
      <c r="B429" s="100" t="s">
        <v>243</v>
      </c>
      <c r="C429" s="141" t="s">
        <v>5896</v>
      </c>
      <c r="D429" s="498">
        <v>10.43</v>
      </c>
      <c r="E429" s="250">
        <v>0</v>
      </c>
      <c r="F429" s="45">
        <f t="shared" si="15"/>
        <v>0</v>
      </c>
      <c r="G429" s="46">
        <f t="shared" si="16"/>
        <v>0</v>
      </c>
      <c r="H429" s="45">
        <f t="shared" si="17"/>
        <v>0</v>
      </c>
      <c r="I429" s="106"/>
    </row>
    <row r="430" spans="2:9" s="5" customFormat="1" ht="12.75">
      <c r="B430" s="100" t="s">
        <v>244</v>
      </c>
      <c r="C430" s="141" t="s">
        <v>5897</v>
      </c>
      <c r="D430" s="498">
        <v>13.11</v>
      </c>
      <c r="E430" s="250">
        <v>0</v>
      </c>
      <c r="F430" s="45">
        <f t="shared" si="15"/>
        <v>0</v>
      </c>
      <c r="G430" s="46">
        <f t="shared" si="16"/>
        <v>0</v>
      </c>
      <c r="H430" s="45">
        <f t="shared" si="17"/>
        <v>0</v>
      </c>
      <c r="I430" s="106"/>
    </row>
    <row r="431" spans="2:9" s="5" customFormat="1" ht="12.75">
      <c r="B431" s="100" t="s">
        <v>245</v>
      </c>
      <c r="C431" s="141" t="s">
        <v>5898</v>
      </c>
      <c r="D431" s="498">
        <v>15.35</v>
      </c>
      <c r="E431" s="250">
        <v>0</v>
      </c>
      <c r="F431" s="45">
        <f t="shared" si="15"/>
        <v>0</v>
      </c>
      <c r="G431" s="46">
        <f t="shared" si="16"/>
        <v>0</v>
      </c>
      <c r="H431" s="45">
        <f t="shared" si="17"/>
        <v>0</v>
      </c>
      <c r="I431" s="106"/>
    </row>
    <row r="432" spans="2:9" s="5" customFormat="1" ht="12.75">
      <c r="B432" s="411" t="s">
        <v>246</v>
      </c>
      <c r="C432" s="410" t="s">
        <v>5899</v>
      </c>
      <c r="D432" s="498">
        <v>8.76</v>
      </c>
      <c r="E432" s="250">
        <v>0</v>
      </c>
      <c r="F432" s="383">
        <f t="shared" si="15"/>
        <v>0</v>
      </c>
      <c r="G432" s="384">
        <f t="shared" si="16"/>
        <v>0</v>
      </c>
      <c r="H432" s="383">
        <f t="shared" si="17"/>
        <v>0</v>
      </c>
      <c r="I432" s="106"/>
    </row>
    <row r="433" spans="2:9" s="5" customFormat="1" ht="12.75">
      <c r="B433" s="100" t="s">
        <v>247</v>
      </c>
      <c r="C433" s="141" t="s">
        <v>5900</v>
      </c>
      <c r="D433" s="498">
        <v>11.6</v>
      </c>
      <c r="E433" s="250">
        <v>0</v>
      </c>
      <c r="F433" s="45">
        <f t="shared" si="15"/>
        <v>0</v>
      </c>
      <c r="G433" s="46">
        <f t="shared" si="16"/>
        <v>0</v>
      </c>
      <c r="H433" s="45">
        <f t="shared" si="17"/>
        <v>0</v>
      </c>
      <c r="I433" s="106"/>
    </row>
    <row r="434" spans="2:9" s="5" customFormat="1" ht="12.75">
      <c r="B434" s="100" t="s">
        <v>248</v>
      </c>
      <c r="C434" s="141" t="s">
        <v>5901</v>
      </c>
      <c r="D434" s="498">
        <v>8.7100000000000009</v>
      </c>
      <c r="E434" s="250">
        <v>0</v>
      </c>
      <c r="F434" s="45">
        <f t="shared" si="15"/>
        <v>0</v>
      </c>
      <c r="G434" s="46">
        <f t="shared" si="16"/>
        <v>0</v>
      </c>
      <c r="H434" s="45">
        <f t="shared" si="17"/>
        <v>0</v>
      </c>
      <c r="I434" s="106"/>
    </row>
    <row r="435" spans="2:9" s="5" customFormat="1" ht="12.75">
      <c r="B435" s="100" t="s">
        <v>249</v>
      </c>
      <c r="C435" s="141" t="s">
        <v>5902</v>
      </c>
      <c r="D435" s="498">
        <v>12.01</v>
      </c>
      <c r="E435" s="250">
        <v>0</v>
      </c>
      <c r="F435" s="45">
        <f t="shared" si="15"/>
        <v>0</v>
      </c>
      <c r="G435" s="46">
        <f t="shared" si="16"/>
        <v>0</v>
      </c>
      <c r="H435" s="45">
        <f t="shared" si="17"/>
        <v>0</v>
      </c>
      <c r="I435" s="106"/>
    </row>
    <row r="436" spans="2:9" s="5" customFormat="1" ht="12.75">
      <c r="B436" s="100" t="s">
        <v>2440</v>
      </c>
      <c r="C436" s="141" t="s">
        <v>5903</v>
      </c>
      <c r="D436" s="498">
        <v>12.01</v>
      </c>
      <c r="E436" s="250">
        <v>0</v>
      </c>
      <c r="F436" s="45">
        <f t="shared" si="15"/>
        <v>0</v>
      </c>
      <c r="G436" s="46">
        <f t="shared" si="16"/>
        <v>0</v>
      </c>
      <c r="H436" s="45">
        <f t="shared" si="17"/>
        <v>0</v>
      </c>
      <c r="I436" s="106"/>
    </row>
    <row r="437" spans="2:9" s="5" customFormat="1" ht="12.75">
      <c r="B437" s="100" t="s">
        <v>250</v>
      </c>
      <c r="C437" s="141" t="s">
        <v>5904</v>
      </c>
      <c r="D437" s="498">
        <v>12.01</v>
      </c>
      <c r="E437" s="250">
        <v>0</v>
      </c>
      <c r="F437" s="45">
        <f t="shared" si="15"/>
        <v>0</v>
      </c>
      <c r="G437" s="46">
        <f t="shared" si="16"/>
        <v>0</v>
      </c>
      <c r="H437" s="45">
        <f t="shared" si="17"/>
        <v>0</v>
      </c>
      <c r="I437" s="106"/>
    </row>
    <row r="438" spans="2:9" s="5" customFormat="1" ht="12.75">
      <c r="B438" s="100" t="s">
        <v>2441</v>
      </c>
      <c r="C438" s="141" t="s">
        <v>5905</v>
      </c>
      <c r="D438" s="498">
        <v>12.01</v>
      </c>
      <c r="E438" s="250">
        <v>0</v>
      </c>
      <c r="F438" s="45">
        <f t="shared" si="15"/>
        <v>0</v>
      </c>
      <c r="G438" s="46">
        <f t="shared" si="16"/>
        <v>0</v>
      </c>
      <c r="H438" s="45">
        <f t="shared" si="17"/>
        <v>0</v>
      </c>
      <c r="I438" s="106"/>
    </row>
    <row r="439" spans="2:9" s="5" customFormat="1" ht="12.75">
      <c r="B439" s="100" t="s">
        <v>2442</v>
      </c>
      <c r="C439" s="141" t="s">
        <v>5906</v>
      </c>
      <c r="D439" s="498">
        <v>12.01</v>
      </c>
      <c r="E439" s="250">
        <v>0</v>
      </c>
      <c r="F439" s="45">
        <f t="shared" si="15"/>
        <v>0</v>
      </c>
      <c r="G439" s="46">
        <f t="shared" si="16"/>
        <v>0</v>
      </c>
      <c r="H439" s="45">
        <f t="shared" si="17"/>
        <v>0</v>
      </c>
      <c r="I439" s="106"/>
    </row>
    <row r="440" spans="2:9" s="5" customFormat="1" ht="12.75">
      <c r="B440" s="100" t="s">
        <v>251</v>
      </c>
      <c r="C440" s="141" t="s">
        <v>5907</v>
      </c>
      <c r="D440" s="498">
        <v>12.01</v>
      </c>
      <c r="E440" s="250">
        <v>0</v>
      </c>
      <c r="F440" s="45">
        <f t="shared" si="15"/>
        <v>0</v>
      </c>
      <c r="G440" s="46">
        <f t="shared" si="16"/>
        <v>0</v>
      </c>
      <c r="H440" s="45">
        <f t="shared" si="17"/>
        <v>0</v>
      </c>
      <c r="I440" s="106"/>
    </row>
    <row r="441" spans="2:9" s="5" customFormat="1" ht="12.75">
      <c r="B441" s="100" t="s">
        <v>2443</v>
      </c>
      <c r="C441" s="141" t="s">
        <v>5908</v>
      </c>
      <c r="D441" s="498">
        <v>8.43</v>
      </c>
      <c r="E441" s="250">
        <v>0</v>
      </c>
      <c r="F441" s="45">
        <f t="shared" si="15"/>
        <v>0</v>
      </c>
      <c r="G441" s="46">
        <f t="shared" si="16"/>
        <v>0</v>
      </c>
      <c r="H441" s="45">
        <f t="shared" si="17"/>
        <v>0</v>
      </c>
      <c r="I441" s="106"/>
    </row>
    <row r="442" spans="2:9" s="5" customFormat="1" ht="12.75">
      <c r="B442" s="100" t="s">
        <v>2444</v>
      </c>
      <c r="C442" s="141" t="s">
        <v>3902</v>
      </c>
      <c r="D442" s="498">
        <v>12.15</v>
      </c>
      <c r="E442" s="250">
        <v>0</v>
      </c>
      <c r="F442" s="45">
        <f t="shared" si="15"/>
        <v>0</v>
      </c>
      <c r="G442" s="46">
        <f t="shared" si="16"/>
        <v>0</v>
      </c>
      <c r="H442" s="45">
        <f t="shared" si="17"/>
        <v>0</v>
      </c>
      <c r="I442" s="106"/>
    </row>
    <row r="443" spans="2:9" s="5" customFormat="1" ht="12.75">
      <c r="B443" s="100" t="s">
        <v>2445</v>
      </c>
      <c r="C443" s="141" t="s">
        <v>5909</v>
      </c>
      <c r="D443" s="498">
        <v>2.06</v>
      </c>
      <c r="E443" s="250">
        <v>0</v>
      </c>
      <c r="F443" s="45">
        <f t="shared" si="15"/>
        <v>0</v>
      </c>
      <c r="G443" s="46">
        <f t="shared" si="16"/>
        <v>0</v>
      </c>
      <c r="H443" s="45">
        <f t="shared" si="17"/>
        <v>0</v>
      </c>
      <c r="I443" s="106"/>
    </row>
    <row r="444" spans="2:9" s="5" customFormat="1" ht="12.75">
      <c r="B444" s="100" t="s">
        <v>2446</v>
      </c>
      <c r="C444" s="141" t="s">
        <v>5910</v>
      </c>
      <c r="D444" s="498">
        <v>2.23</v>
      </c>
      <c r="E444" s="250">
        <v>0</v>
      </c>
      <c r="F444" s="45">
        <f t="shared" si="15"/>
        <v>0</v>
      </c>
      <c r="G444" s="46">
        <f t="shared" si="16"/>
        <v>0</v>
      </c>
      <c r="H444" s="45">
        <f t="shared" si="17"/>
        <v>0</v>
      </c>
      <c r="I444" s="106"/>
    </row>
    <row r="445" spans="2:9" s="5" customFormat="1" ht="12.75">
      <c r="B445" s="100" t="s">
        <v>252</v>
      </c>
      <c r="C445" s="141" t="s">
        <v>5911</v>
      </c>
      <c r="D445" s="498">
        <v>3.68</v>
      </c>
      <c r="E445" s="250">
        <v>0</v>
      </c>
      <c r="F445" s="45">
        <f t="shared" si="15"/>
        <v>0</v>
      </c>
      <c r="G445" s="46">
        <f t="shared" si="16"/>
        <v>0</v>
      </c>
      <c r="H445" s="45">
        <f t="shared" si="17"/>
        <v>0</v>
      </c>
      <c r="I445" s="106"/>
    </row>
    <row r="446" spans="2:9" s="5" customFormat="1" ht="12.75">
      <c r="B446" s="100" t="s">
        <v>2447</v>
      </c>
      <c r="C446" s="141" t="s">
        <v>5912</v>
      </c>
      <c r="D446" s="498">
        <v>2.04</v>
      </c>
      <c r="E446" s="250">
        <v>0</v>
      </c>
      <c r="F446" s="45">
        <f t="shared" si="15"/>
        <v>0</v>
      </c>
      <c r="G446" s="46">
        <f t="shared" si="16"/>
        <v>0</v>
      </c>
      <c r="H446" s="45">
        <f t="shared" si="17"/>
        <v>0</v>
      </c>
      <c r="I446" s="106"/>
    </row>
    <row r="447" spans="2:9" s="5" customFormat="1" ht="12.75">
      <c r="B447" s="100" t="s">
        <v>253</v>
      </c>
      <c r="C447" s="141" t="s">
        <v>5913</v>
      </c>
      <c r="D447" s="498">
        <v>15.65</v>
      </c>
      <c r="E447" s="250">
        <v>0</v>
      </c>
      <c r="F447" s="45">
        <f t="shared" si="15"/>
        <v>0</v>
      </c>
      <c r="G447" s="46">
        <f t="shared" si="16"/>
        <v>0</v>
      </c>
      <c r="H447" s="45">
        <f t="shared" si="17"/>
        <v>0</v>
      </c>
      <c r="I447" s="106"/>
    </row>
    <row r="448" spans="2:9" s="5" customFormat="1" ht="12.75">
      <c r="B448" s="100" t="s">
        <v>2448</v>
      </c>
      <c r="C448" s="141" t="s">
        <v>3903</v>
      </c>
      <c r="D448" s="498">
        <v>3.51</v>
      </c>
      <c r="E448" s="250">
        <v>0</v>
      </c>
      <c r="F448" s="45">
        <f t="shared" si="15"/>
        <v>0</v>
      </c>
      <c r="G448" s="46">
        <f t="shared" si="16"/>
        <v>0</v>
      </c>
      <c r="H448" s="45">
        <f t="shared" si="17"/>
        <v>0</v>
      </c>
      <c r="I448" s="106"/>
    </row>
    <row r="449" spans="2:9" s="5" customFormat="1" ht="12.75">
      <c r="B449" s="100" t="s">
        <v>2449</v>
      </c>
      <c r="C449" s="141" t="s">
        <v>5914</v>
      </c>
      <c r="D449" s="498">
        <v>2.0099999999999998</v>
      </c>
      <c r="E449" s="250">
        <v>0</v>
      </c>
      <c r="F449" s="45">
        <f t="shared" si="15"/>
        <v>0</v>
      </c>
      <c r="G449" s="46">
        <f t="shared" si="16"/>
        <v>0</v>
      </c>
      <c r="H449" s="45">
        <f t="shared" si="17"/>
        <v>0</v>
      </c>
      <c r="I449" s="106"/>
    </row>
    <row r="450" spans="2:9" s="5" customFormat="1" ht="12.75">
      <c r="B450" s="411" t="s">
        <v>254</v>
      </c>
      <c r="C450" s="410" t="s">
        <v>5915</v>
      </c>
      <c r="D450" s="498">
        <v>27.5</v>
      </c>
      <c r="E450" s="250">
        <v>0</v>
      </c>
      <c r="F450" s="383">
        <f t="shared" si="15"/>
        <v>0</v>
      </c>
      <c r="G450" s="384">
        <f t="shared" si="16"/>
        <v>0</v>
      </c>
      <c r="H450" s="383">
        <f t="shared" si="17"/>
        <v>0</v>
      </c>
      <c r="I450" s="106"/>
    </row>
    <row r="451" spans="2:9" s="5" customFormat="1" ht="12.75">
      <c r="B451" s="100" t="s">
        <v>2450</v>
      </c>
      <c r="C451" s="141" t="s">
        <v>5916</v>
      </c>
      <c r="D451" s="498">
        <v>10</v>
      </c>
      <c r="E451" s="250">
        <v>0</v>
      </c>
      <c r="F451" s="45">
        <f t="shared" si="15"/>
        <v>0</v>
      </c>
      <c r="G451" s="46">
        <f t="shared" si="16"/>
        <v>0</v>
      </c>
      <c r="H451" s="45">
        <f t="shared" si="17"/>
        <v>0</v>
      </c>
      <c r="I451" s="106"/>
    </row>
    <row r="452" spans="2:9" s="5" customFormat="1" ht="12.75">
      <c r="B452" s="100" t="s">
        <v>2451</v>
      </c>
      <c r="C452" s="141" t="s">
        <v>3904</v>
      </c>
      <c r="D452" s="498">
        <v>10</v>
      </c>
      <c r="E452" s="250">
        <v>0</v>
      </c>
      <c r="F452" s="45">
        <f t="shared" si="15"/>
        <v>0</v>
      </c>
      <c r="G452" s="46">
        <f t="shared" si="16"/>
        <v>0</v>
      </c>
      <c r="H452" s="45">
        <f t="shared" si="17"/>
        <v>0</v>
      </c>
      <c r="I452" s="106"/>
    </row>
    <row r="453" spans="2:9" s="5" customFormat="1" ht="12.75">
      <c r="B453" s="100" t="s">
        <v>2452</v>
      </c>
      <c r="C453" s="141" t="s">
        <v>5917</v>
      </c>
      <c r="D453" s="498">
        <v>10</v>
      </c>
      <c r="E453" s="250">
        <v>0</v>
      </c>
      <c r="F453" s="45">
        <f t="shared" si="15"/>
        <v>0</v>
      </c>
      <c r="G453" s="46">
        <f t="shared" si="16"/>
        <v>0</v>
      </c>
      <c r="H453" s="45">
        <f t="shared" si="17"/>
        <v>0</v>
      </c>
      <c r="I453" s="106"/>
    </row>
    <row r="454" spans="2:9" s="5" customFormat="1" ht="12.75">
      <c r="B454" s="100" t="s">
        <v>2453</v>
      </c>
      <c r="C454" s="141" t="s">
        <v>5918</v>
      </c>
      <c r="D454" s="498">
        <v>13.13</v>
      </c>
      <c r="E454" s="250">
        <v>0</v>
      </c>
      <c r="F454" s="45">
        <f t="shared" si="15"/>
        <v>0</v>
      </c>
      <c r="G454" s="46">
        <f t="shared" si="16"/>
        <v>0</v>
      </c>
      <c r="H454" s="45">
        <f t="shared" si="17"/>
        <v>0</v>
      </c>
      <c r="I454" s="106"/>
    </row>
    <row r="455" spans="2:9" s="5" customFormat="1" ht="12.75">
      <c r="B455" s="100" t="s">
        <v>2454</v>
      </c>
      <c r="C455" s="141" t="s">
        <v>5919</v>
      </c>
      <c r="D455" s="498">
        <v>13.48</v>
      </c>
      <c r="E455" s="250">
        <v>0</v>
      </c>
      <c r="F455" s="45">
        <f t="shared" si="15"/>
        <v>0</v>
      </c>
      <c r="G455" s="46">
        <f t="shared" si="16"/>
        <v>0</v>
      </c>
      <c r="H455" s="45">
        <f t="shared" si="17"/>
        <v>0</v>
      </c>
      <c r="I455" s="106"/>
    </row>
    <row r="456" spans="2:9" s="5" customFormat="1" ht="12.75">
      <c r="B456" s="100" t="s">
        <v>2455</v>
      </c>
      <c r="C456" s="141" t="s">
        <v>3905</v>
      </c>
      <c r="D456" s="498">
        <v>6.55</v>
      </c>
      <c r="E456" s="250">
        <v>0</v>
      </c>
      <c r="F456" s="45">
        <f t="shared" si="15"/>
        <v>0</v>
      </c>
      <c r="G456" s="46">
        <f t="shared" si="16"/>
        <v>0</v>
      </c>
      <c r="H456" s="45">
        <f t="shared" si="17"/>
        <v>0</v>
      </c>
      <c r="I456" s="106"/>
    </row>
    <row r="457" spans="2:9" s="5" customFormat="1" ht="12.75">
      <c r="B457" s="100" t="s">
        <v>255</v>
      </c>
      <c r="C457" s="141" t="s">
        <v>5920</v>
      </c>
      <c r="D457" s="498">
        <v>17.53</v>
      </c>
      <c r="E457" s="250">
        <v>0</v>
      </c>
      <c r="F457" s="45">
        <f t="shared" si="15"/>
        <v>0</v>
      </c>
      <c r="G457" s="46">
        <f t="shared" si="16"/>
        <v>0</v>
      </c>
      <c r="H457" s="45">
        <f t="shared" si="17"/>
        <v>0</v>
      </c>
      <c r="I457" s="106"/>
    </row>
    <row r="458" spans="2:9" s="5" customFormat="1" ht="12.75">
      <c r="B458" s="100" t="s">
        <v>2456</v>
      </c>
      <c r="C458" s="141" t="s">
        <v>3906</v>
      </c>
      <c r="D458" s="498">
        <v>4.1100000000000003</v>
      </c>
      <c r="E458" s="250">
        <v>0</v>
      </c>
      <c r="F458" s="45">
        <f t="shared" si="15"/>
        <v>0</v>
      </c>
      <c r="G458" s="46">
        <f t="shared" si="16"/>
        <v>0</v>
      </c>
      <c r="H458" s="45">
        <f t="shared" si="17"/>
        <v>0</v>
      </c>
      <c r="I458" s="106"/>
    </row>
    <row r="459" spans="2:9" s="5" customFormat="1" ht="12.75">
      <c r="B459" s="100" t="s">
        <v>2457</v>
      </c>
      <c r="C459" s="141" t="s">
        <v>3907</v>
      </c>
      <c r="D459" s="498">
        <v>8.83</v>
      </c>
      <c r="E459" s="250">
        <v>0</v>
      </c>
      <c r="F459" s="45">
        <f t="shared" si="15"/>
        <v>0</v>
      </c>
      <c r="G459" s="46">
        <f t="shared" si="16"/>
        <v>0</v>
      </c>
      <c r="H459" s="45">
        <f t="shared" si="17"/>
        <v>0</v>
      </c>
      <c r="I459" s="106"/>
    </row>
    <row r="460" spans="2:9" s="5" customFormat="1" ht="12.75">
      <c r="B460" s="100" t="s">
        <v>2459</v>
      </c>
      <c r="C460" s="141" t="s">
        <v>3908</v>
      </c>
      <c r="D460" s="498">
        <v>3.51</v>
      </c>
      <c r="E460" s="250">
        <v>0</v>
      </c>
      <c r="F460" s="45">
        <f t="shared" si="15"/>
        <v>0</v>
      </c>
      <c r="G460" s="46">
        <f t="shared" si="16"/>
        <v>0</v>
      </c>
      <c r="H460" s="45">
        <f t="shared" si="17"/>
        <v>0</v>
      </c>
      <c r="I460" s="106"/>
    </row>
    <row r="461" spans="2:9" s="5" customFormat="1" ht="12.75">
      <c r="B461" s="100" t="s">
        <v>2460</v>
      </c>
      <c r="C461" s="141" t="s">
        <v>5921</v>
      </c>
      <c r="D461" s="498">
        <v>8.9700000000000006</v>
      </c>
      <c r="E461" s="250">
        <v>0</v>
      </c>
      <c r="F461" s="45">
        <f t="shared" si="15"/>
        <v>0</v>
      </c>
      <c r="G461" s="46">
        <f t="shared" si="16"/>
        <v>0</v>
      </c>
      <c r="H461" s="45">
        <f t="shared" si="17"/>
        <v>0</v>
      </c>
      <c r="I461" s="106"/>
    </row>
    <row r="462" spans="2:9" s="5" customFormat="1" ht="12.75">
      <c r="B462" s="100" t="s">
        <v>2461</v>
      </c>
      <c r="C462" s="141" t="s">
        <v>3909</v>
      </c>
      <c r="D462" s="498">
        <v>15.65</v>
      </c>
      <c r="E462" s="250">
        <v>0</v>
      </c>
      <c r="F462" s="45">
        <f t="shared" si="15"/>
        <v>0</v>
      </c>
      <c r="G462" s="46">
        <f t="shared" si="16"/>
        <v>0</v>
      </c>
      <c r="H462" s="45">
        <f t="shared" si="17"/>
        <v>0</v>
      </c>
      <c r="I462" s="106"/>
    </row>
    <row r="463" spans="2:9" s="5" customFormat="1" ht="12.75">
      <c r="B463" s="100" t="s">
        <v>2462</v>
      </c>
      <c r="C463" s="141" t="s">
        <v>3910</v>
      </c>
      <c r="D463" s="498">
        <v>35.22</v>
      </c>
      <c r="E463" s="250">
        <v>0</v>
      </c>
      <c r="F463" s="45">
        <f t="shared" si="15"/>
        <v>0</v>
      </c>
      <c r="G463" s="46">
        <f t="shared" si="16"/>
        <v>0</v>
      </c>
      <c r="H463" s="45">
        <f t="shared" si="17"/>
        <v>0</v>
      </c>
      <c r="I463" s="106"/>
    </row>
    <row r="464" spans="2:9" s="5" customFormat="1" ht="12.75">
      <c r="B464" s="100" t="s">
        <v>2463</v>
      </c>
      <c r="C464" s="141" t="s">
        <v>3911</v>
      </c>
      <c r="D464" s="498">
        <v>2.0499999999999998</v>
      </c>
      <c r="E464" s="250">
        <v>0</v>
      </c>
      <c r="F464" s="45">
        <f t="shared" si="15"/>
        <v>0</v>
      </c>
      <c r="G464" s="46">
        <f t="shared" si="16"/>
        <v>0</v>
      </c>
      <c r="H464" s="45">
        <f t="shared" si="17"/>
        <v>0</v>
      </c>
      <c r="I464" s="106"/>
    </row>
    <row r="465" spans="2:9" s="5" customFormat="1" ht="12.75">
      <c r="B465" s="100" t="s">
        <v>2464</v>
      </c>
      <c r="C465" s="141" t="s">
        <v>3912</v>
      </c>
      <c r="D465" s="498">
        <v>3.51</v>
      </c>
      <c r="E465" s="250">
        <v>0</v>
      </c>
      <c r="F465" s="45">
        <f t="shared" si="15"/>
        <v>0</v>
      </c>
      <c r="G465" s="46">
        <f t="shared" si="16"/>
        <v>0</v>
      </c>
      <c r="H465" s="45">
        <f t="shared" si="17"/>
        <v>0</v>
      </c>
      <c r="I465" s="106"/>
    </row>
    <row r="466" spans="2:9" s="5" customFormat="1" ht="12.75">
      <c r="B466" s="100" t="s">
        <v>256</v>
      </c>
      <c r="C466" s="141" t="s">
        <v>5922</v>
      </c>
      <c r="D466" s="498">
        <v>2.25</v>
      </c>
      <c r="E466" s="250">
        <v>0</v>
      </c>
      <c r="F466" s="45">
        <f t="shared" si="15"/>
        <v>0</v>
      </c>
      <c r="G466" s="46">
        <f t="shared" si="16"/>
        <v>0</v>
      </c>
      <c r="H466" s="45">
        <f t="shared" si="17"/>
        <v>0</v>
      </c>
      <c r="I466" s="106"/>
    </row>
    <row r="467" spans="2:9" s="5" customFormat="1" ht="12.75">
      <c r="B467" s="100" t="s">
        <v>2465</v>
      </c>
      <c r="C467" s="141" t="s">
        <v>3913</v>
      </c>
      <c r="D467" s="498">
        <v>2.04</v>
      </c>
      <c r="E467" s="250">
        <v>0</v>
      </c>
      <c r="F467" s="45">
        <f t="shared" si="15"/>
        <v>0</v>
      </c>
      <c r="G467" s="46">
        <f t="shared" si="16"/>
        <v>0</v>
      </c>
      <c r="H467" s="45">
        <f t="shared" si="17"/>
        <v>0</v>
      </c>
      <c r="I467" s="106"/>
    </row>
    <row r="468" spans="2:9" s="5" customFormat="1" ht="12.75">
      <c r="B468" s="100" t="s">
        <v>2466</v>
      </c>
      <c r="C468" s="141" t="s">
        <v>3914</v>
      </c>
      <c r="D468" s="498">
        <v>4.1100000000000003</v>
      </c>
      <c r="E468" s="250">
        <v>0</v>
      </c>
      <c r="F468" s="45">
        <f t="shared" si="15"/>
        <v>0</v>
      </c>
      <c r="G468" s="46">
        <f t="shared" si="16"/>
        <v>0</v>
      </c>
      <c r="H468" s="45">
        <f t="shared" si="17"/>
        <v>0</v>
      </c>
      <c r="I468" s="106"/>
    </row>
    <row r="469" spans="2:9" s="5" customFormat="1" ht="12.75">
      <c r="B469" s="100" t="s">
        <v>2467</v>
      </c>
      <c r="C469" s="141" t="s">
        <v>5923</v>
      </c>
      <c r="D469" s="498">
        <v>10</v>
      </c>
      <c r="E469" s="250">
        <v>0</v>
      </c>
      <c r="F469" s="45">
        <f t="shared" si="15"/>
        <v>0</v>
      </c>
      <c r="G469" s="46">
        <f t="shared" si="16"/>
        <v>0</v>
      </c>
      <c r="H469" s="45">
        <f t="shared" si="17"/>
        <v>0</v>
      </c>
      <c r="I469" s="106"/>
    </row>
    <row r="470" spans="2:9" s="5" customFormat="1" ht="12.75">
      <c r="B470" s="100" t="s">
        <v>2468</v>
      </c>
      <c r="C470" s="141" t="s">
        <v>3915</v>
      </c>
      <c r="D470" s="498">
        <v>10</v>
      </c>
      <c r="E470" s="250">
        <v>0</v>
      </c>
      <c r="F470" s="45">
        <f t="shared" si="15"/>
        <v>0</v>
      </c>
      <c r="G470" s="46">
        <f t="shared" si="16"/>
        <v>0</v>
      </c>
      <c r="H470" s="45">
        <f t="shared" si="17"/>
        <v>0</v>
      </c>
      <c r="I470" s="106"/>
    </row>
    <row r="471" spans="2:9" s="5" customFormat="1" ht="12.75">
      <c r="B471" s="100" t="s">
        <v>2469</v>
      </c>
      <c r="C471" s="141" t="s">
        <v>3916</v>
      </c>
      <c r="D471" s="498">
        <v>10</v>
      </c>
      <c r="E471" s="250">
        <v>0</v>
      </c>
      <c r="F471" s="45">
        <f t="shared" si="15"/>
        <v>0</v>
      </c>
      <c r="G471" s="46">
        <f t="shared" si="16"/>
        <v>0</v>
      </c>
      <c r="H471" s="45">
        <f t="shared" si="17"/>
        <v>0</v>
      </c>
      <c r="I471" s="106"/>
    </row>
    <row r="472" spans="2:9" s="5" customFormat="1" ht="12.75">
      <c r="B472" s="100" t="s">
        <v>2470</v>
      </c>
      <c r="C472" s="141" t="s">
        <v>3917</v>
      </c>
      <c r="D472" s="498">
        <v>2.0099999999999998</v>
      </c>
      <c r="E472" s="250">
        <v>0</v>
      </c>
      <c r="F472" s="45">
        <f t="shared" si="15"/>
        <v>0</v>
      </c>
      <c r="G472" s="46">
        <f t="shared" si="16"/>
        <v>0</v>
      </c>
      <c r="H472" s="45">
        <f t="shared" si="17"/>
        <v>0</v>
      </c>
      <c r="I472" s="106"/>
    </row>
    <row r="473" spans="2:9" s="5" customFormat="1" ht="12.75">
      <c r="B473" s="100" t="s">
        <v>2471</v>
      </c>
      <c r="C473" s="141" t="s">
        <v>3918</v>
      </c>
      <c r="D473" s="498">
        <v>3.51</v>
      </c>
      <c r="E473" s="250">
        <v>0</v>
      </c>
      <c r="F473" s="45">
        <f t="shared" si="15"/>
        <v>0</v>
      </c>
      <c r="G473" s="46">
        <f t="shared" si="16"/>
        <v>0</v>
      </c>
      <c r="H473" s="45">
        <f t="shared" si="17"/>
        <v>0</v>
      </c>
      <c r="I473" s="106"/>
    </row>
    <row r="474" spans="2:9" s="5" customFormat="1" ht="12.75">
      <c r="B474" s="100" t="s">
        <v>2472</v>
      </c>
      <c r="C474" s="141" t="s">
        <v>3919</v>
      </c>
      <c r="D474" s="498">
        <v>15.65</v>
      </c>
      <c r="E474" s="250">
        <v>0</v>
      </c>
      <c r="F474" s="45">
        <f t="shared" si="15"/>
        <v>0</v>
      </c>
      <c r="G474" s="46">
        <f t="shared" si="16"/>
        <v>0</v>
      </c>
      <c r="H474" s="45">
        <f t="shared" si="17"/>
        <v>0</v>
      </c>
      <c r="I474" s="106"/>
    </row>
    <row r="475" spans="2:9" s="5" customFormat="1" ht="12.75">
      <c r="B475" s="100" t="s">
        <v>2473</v>
      </c>
      <c r="C475" s="141" t="s">
        <v>3920</v>
      </c>
      <c r="D475" s="498">
        <v>3.68</v>
      </c>
      <c r="E475" s="250">
        <v>0</v>
      </c>
      <c r="F475" s="45">
        <f t="shared" si="15"/>
        <v>0</v>
      </c>
      <c r="G475" s="46">
        <f t="shared" si="16"/>
        <v>0</v>
      </c>
      <c r="H475" s="45">
        <f t="shared" si="17"/>
        <v>0</v>
      </c>
      <c r="I475" s="106"/>
    </row>
    <row r="476" spans="2:9" s="5" customFormat="1" ht="12.75">
      <c r="B476" s="100" t="s">
        <v>257</v>
      </c>
      <c r="C476" s="141" t="s">
        <v>5924</v>
      </c>
      <c r="D476" s="498">
        <v>15.65</v>
      </c>
      <c r="E476" s="250">
        <v>0</v>
      </c>
      <c r="F476" s="45">
        <f t="shared" si="15"/>
        <v>0</v>
      </c>
      <c r="G476" s="46">
        <f t="shared" si="16"/>
        <v>0</v>
      </c>
      <c r="H476" s="45">
        <f t="shared" si="17"/>
        <v>0</v>
      </c>
      <c r="I476" s="106"/>
    </row>
    <row r="477" spans="2:9" s="5" customFormat="1" ht="12.75">
      <c r="B477" s="100" t="s">
        <v>258</v>
      </c>
      <c r="C477" s="141" t="s">
        <v>5925</v>
      </c>
      <c r="D477" s="498">
        <v>4.9800000000000004</v>
      </c>
      <c r="E477" s="250">
        <v>0</v>
      </c>
      <c r="F477" s="45">
        <f t="shared" si="15"/>
        <v>0</v>
      </c>
      <c r="G477" s="46">
        <f t="shared" si="16"/>
        <v>0</v>
      </c>
      <c r="H477" s="45">
        <f t="shared" si="17"/>
        <v>0</v>
      </c>
      <c r="I477" s="106"/>
    </row>
    <row r="478" spans="2:9" s="5" customFormat="1" ht="12.75">
      <c r="B478" s="100" t="s">
        <v>259</v>
      </c>
      <c r="C478" s="141" t="s">
        <v>5926</v>
      </c>
      <c r="D478" s="498">
        <v>13.33</v>
      </c>
      <c r="E478" s="250">
        <v>0</v>
      </c>
      <c r="F478" s="45">
        <f t="shared" si="15"/>
        <v>0</v>
      </c>
      <c r="G478" s="46">
        <f t="shared" si="16"/>
        <v>0</v>
      </c>
      <c r="H478" s="45">
        <f t="shared" si="17"/>
        <v>0</v>
      </c>
      <c r="I478" s="106"/>
    </row>
    <row r="479" spans="2:9" s="5" customFormat="1" ht="12.75">
      <c r="B479" s="100" t="s">
        <v>260</v>
      </c>
      <c r="C479" s="141" t="s">
        <v>8187</v>
      </c>
      <c r="D479" s="498">
        <v>13.33</v>
      </c>
      <c r="E479" s="250">
        <v>0</v>
      </c>
      <c r="F479" s="45">
        <f t="shared" si="15"/>
        <v>0</v>
      </c>
      <c r="G479" s="46">
        <f t="shared" si="16"/>
        <v>0</v>
      </c>
      <c r="H479" s="45">
        <f t="shared" si="17"/>
        <v>0</v>
      </c>
      <c r="I479" s="106"/>
    </row>
    <row r="480" spans="2:9" s="5" customFormat="1" ht="12.75">
      <c r="B480" s="100" t="s">
        <v>261</v>
      </c>
      <c r="C480" s="141" t="s">
        <v>5927</v>
      </c>
      <c r="D480" s="498">
        <v>4.2</v>
      </c>
      <c r="E480" s="250">
        <v>0</v>
      </c>
      <c r="F480" s="45">
        <f t="shared" si="15"/>
        <v>0</v>
      </c>
      <c r="G480" s="46">
        <f t="shared" si="16"/>
        <v>0</v>
      </c>
      <c r="H480" s="45">
        <f t="shared" si="17"/>
        <v>0</v>
      </c>
      <c r="I480" s="106"/>
    </row>
    <row r="481" spans="2:9" s="5" customFormat="1" ht="12.75">
      <c r="B481" s="100" t="s">
        <v>262</v>
      </c>
      <c r="C481" s="141" t="s">
        <v>5928</v>
      </c>
      <c r="D481" s="498">
        <v>4.2</v>
      </c>
      <c r="E481" s="250">
        <v>0</v>
      </c>
      <c r="F481" s="45">
        <f t="shared" si="15"/>
        <v>0</v>
      </c>
      <c r="G481" s="46">
        <f t="shared" si="16"/>
        <v>0</v>
      </c>
      <c r="H481" s="45">
        <f t="shared" si="17"/>
        <v>0</v>
      </c>
      <c r="I481" s="106"/>
    </row>
    <row r="482" spans="2:9" s="5" customFormat="1" ht="12.75">
      <c r="B482" s="100" t="s">
        <v>263</v>
      </c>
      <c r="C482" s="141" t="s">
        <v>5929</v>
      </c>
      <c r="D482" s="498">
        <v>4.2</v>
      </c>
      <c r="E482" s="250">
        <v>0</v>
      </c>
      <c r="F482" s="45">
        <f t="shared" si="15"/>
        <v>0</v>
      </c>
      <c r="G482" s="46">
        <f t="shared" si="16"/>
        <v>0</v>
      </c>
      <c r="H482" s="45">
        <f t="shared" si="17"/>
        <v>0</v>
      </c>
      <c r="I482" s="106"/>
    </row>
    <row r="483" spans="2:9" s="5" customFormat="1" ht="12.75">
      <c r="B483" s="100" t="s">
        <v>264</v>
      </c>
      <c r="C483" s="141" t="s">
        <v>5930</v>
      </c>
      <c r="D483" s="498">
        <v>2.8</v>
      </c>
      <c r="E483" s="250">
        <v>0</v>
      </c>
      <c r="F483" s="45">
        <f t="shared" si="15"/>
        <v>0</v>
      </c>
      <c r="G483" s="46">
        <f t="shared" si="16"/>
        <v>0</v>
      </c>
      <c r="H483" s="45">
        <f t="shared" si="17"/>
        <v>0</v>
      </c>
      <c r="I483" s="106"/>
    </row>
    <row r="484" spans="2:9" s="5" customFormat="1" ht="12.75">
      <c r="B484" s="100" t="s">
        <v>265</v>
      </c>
      <c r="C484" s="141" t="s">
        <v>5931</v>
      </c>
      <c r="D484" s="498">
        <v>5.62</v>
      </c>
      <c r="E484" s="250">
        <v>0</v>
      </c>
      <c r="F484" s="45">
        <f t="shared" si="15"/>
        <v>0</v>
      </c>
      <c r="G484" s="46">
        <f t="shared" si="16"/>
        <v>0</v>
      </c>
      <c r="H484" s="45">
        <f t="shared" si="17"/>
        <v>0</v>
      </c>
      <c r="I484" s="106"/>
    </row>
    <row r="485" spans="2:9" s="5" customFormat="1" ht="12.75">
      <c r="B485" s="100" t="s">
        <v>711</v>
      </c>
      <c r="C485" s="141" t="s">
        <v>5932</v>
      </c>
      <c r="D485" s="498">
        <v>5.62</v>
      </c>
      <c r="E485" s="250">
        <v>0</v>
      </c>
      <c r="F485" s="45">
        <f t="shared" si="15"/>
        <v>0</v>
      </c>
      <c r="G485" s="46">
        <f t="shared" si="16"/>
        <v>0</v>
      </c>
      <c r="H485" s="45">
        <f t="shared" si="17"/>
        <v>0</v>
      </c>
      <c r="I485" s="106"/>
    </row>
    <row r="486" spans="2:9" s="5" customFormat="1" ht="12.75">
      <c r="B486" s="100" t="s">
        <v>266</v>
      </c>
      <c r="C486" s="141" t="s">
        <v>5933</v>
      </c>
      <c r="D486" s="498">
        <v>4.33</v>
      </c>
      <c r="E486" s="250">
        <v>0</v>
      </c>
      <c r="F486" s="45">
        <f t="shared" si="15"/>
        <v>0</v>
      </c>
      <c r="G486" s="46">
        <f t="shared" si="16"/>
        <v>0</v>
      </c>
      <c r="H486" s="45">
        <f t="shared" si="17"/>
        <v>0</v>
      </c>
      <c r="I486" s="106"/>
    </row>
    <row r="487" spans="2:9" s="5" customFormat="1" ht="12.75">
      <c r="B487" s="100" t="s">
        <v>267</v>
      </c>
      <c r="C487" s="141" t="s">
        <v>8188</v>
      </c>
      <c r="D487" s="498">
        <v>5.63</v>
      </c>
      <c r="E487" s="250">
        <v>0</v>
      </c>
      <c r="F487" s="45">
        <f t="shared" si="15"/>
        <v>0</v>
      </c>
      <c r="G487" s="46">
        <f t="shared" si="16"/>
        <v>0</v>
      </c>
      <c r="H487" s="45">
        <f t="shared" si="17"/>
        <v>0</v>
      </c>
      <c r="I487" s="106"/>
    </row>
    <row r="488" spans="2:9" s="5" customFormat="1" ht="12.75">
      <c r="B488" s="100" t="s">
        <v>268</v>
      </c>
      <c r="C488" s="141" t="s">
        <v>5934</v>
      </c>
      <c r="D488" s="498">
        <v>10.25</v>
      </c>
      <c r="E488" s="250">
        <v>0</v>
      </c>
      <c r="F488" s="45">
        <f t="shared" si="15"/>
        <v>0</v>
      </c>
      <c r="G488" s="46">
        <f t="shared" si="16"/>
        <v>0</v>
      </c>
      <c r="H488" s="45">
        <f t="shared" si="17"/>
        <v>0</v>
      </c>
      <c r="I488" s="106"/>
    </row>
    <row r="489" spans="2:9" s="5" customFormat="1" ht="12.75">
      <c r="B489" s="100" t="s">
        <v>269</v>
      </c>
      <c r="C489" s="141" t="s">
        <v>8189</v>
      </c>
      <c r="D489" s="498">
        <v>4.1900000000000004</v>
      </c>
      <c r="E489" s="250">
        <v>0</v>
      </c>
      <c r="F489" s="45">
        <f t="shared" si="15"/>
        <v>0</v>
      </c>
      <c r="G489" s="46">
        <f t="shared" si="16"/>
        <v>0</v>
      </c>
      <c r="H489" s="45">
        <f t="shared" si="17"/>
        <v>0</v>
      </c>
      <c r="I489" s="106"/>
    </row>
    <row r="490" spans="2:9" s="5" customFormat="1" ht="12.75">
      <c r="B490" s="100" t="s">
        <v>270</v>
      </c>
      <c r="C490" s="141" t="s">
        <v>5935</v>
      </c>
      <c r="D490" s="498">
        <v>2.8</v>
      </c>
      <c r="E490" s="250">
        <v>0</v>
      </c>
      <c r="F490" s="45">
        <f t="shared" si="15"/>
        <v>0</v>
      </c>
      <c r="G490" s="46">
        <f t="shared" si="16"/>
        <v>0</v>
      </c>
      <c r="H490" s="45">
        <f t="shared" si="17"/>
        <v>0</v>
      </c>
      <c r="I490" s="106"/>
    </row>
    <row r="491" spans="2:9" s="5" customFormat="1" ht="12.75">
      <c r="B491" s="100" t="s">
        <v>271</v>
      </c>
      <c r="C491" s="141" t="s">
        <v>5936</v>
      </c>
      <c r="D491" s="498">
        <v>11.49</v>
      </c>
      <c r="E491" s="250">
        <v>0</v>
      </c>
      <c r="F491" s="45">
        <f t="shared" si="15"/>
        <v>0</v>
      </c>
      <c r="G491" s="46">
        <f t="shared" si="16"/>
        <v>0</v>
      </c>
      <c r="H491" s="45">
        <f t="shared" si="17"/>
        <v>0</v>
      </c>
      <c r="I491" s="106"/>
    </row>
    <row r="492" spans="2:9" s="5" customFormat="1" ht="12.75">
      <c r="B492" s="100" t="s">
        <v>272</v>
      </c>
      <c r="C492" s="141" t="s">
        <v>5937</v>
      </c>
      <c r="D492" s="498">
        <v>5.63</v>
      </c>
      <c r="E492" s="250">
        <v>0</v>
      </c>
      <c r="F492" s="45">
        <f t="shared" si="15"/>
        <v>0</v>
      </c>
      <c r="G492" s="46">
        <f t="shared" si="16"/>
        <v>0</v>
      </c>
      <c r="H492" s="45">
        <f t="shared" si="17"/>
        <v>0</v>
      </c>
      <c r="I492" s="106"/>
    </row>
    <row r="493" spans="2:9" s="5" customFormat="1" ht="12.75">
      <c r="B493" s="100" t="s">
        <v>2474</v>
      </c>
      <c r="C493" s="141" t="s">
        <v>5938</v>
      </c>
      <c r="D493" s="498">
        <v>4.33</v>
      </c>
      <c r="E493" s="250">
        <v>0</v>
      </c>
      <c r="F493" s="45">
        <f t="shared" si="15"/>
        <v>0</v>
      </c>
      <c r="G493" s="46">
        <f t="shared" si="16"/>
        <v>0</v>
      </c>
      <c r="H493" s="45">
        <f t="shared" si="17"/>
        <v>0</v>
      </c>
      <c r="I493" s="106"/>
    </row>
    <row r="494" spans="2:9" s="5" customFormat="1" ht="12.75">
      <c r="B494" s="100" t="s">
        <v>273</v>
      </c>
      <c r="C494" s="141" t="s">
        <v>5939</v>
      </c>
      <c r="D494" s="498">
        <v>2.8</v>
      </c>
      <c r="E494" s="250">
        <v>0</v>
      </c>
      <c r="F494" s="45">
        <f t="shared" si="15"/>
        <v>0</v>
      </c>
      <c r="G494" s="46">
        <f t="shared" si="16"/>
        <v>0</v>
      </c>
      <c r="H494" s="45">
        <f t="shared" si="17"/>
        <v>0</v>
      </c>
      <c r="I494" s="106"/>
    </row>
    <row r="495" spans="2:9" s="5" customFormat="1" ht="12.75">
      <c r="B495" s="100" t="s">
        <v>274</v>
      </c>
      <c r="C495" s="141" t="s">
        <v>5940</v>
      </c>
      <c r="D495" s="498">
        <v>4.33</v>
      </c>
      <c r="E495" s="250">
        <v>0</v>
      </c>
      <c r="F495" s="45">
        <f t="shared" si="15"/>
        <v>0</v>
      </c>
      <c r="G495" s="46">
        <f t="shared" si="16"/>
        <v>0</v>
      </c>
      <c r="H495" s="45">
        <f t="shared" si="17"/>
        <v>0</v>
      </c>
      <c r="I495" s="106"/>
    </row>
    <row r="496" spans="2:9" s="5" customFormat="1" ht="12.75">
      <c r="B496" s="100" t="s">
        <v>2475</v>
      </c>
      <c r="C496" s="141" t="s">
        <v>3921</v>
      </c>
      <c r="D496" s="498">
        <v>2.8</v>
      </c>
      <c r="E496" s="250">
        <v>0</v>
      </c>
      <c r="F496" s="45">
        <f t="shared" si="15"/>
        <v>0</v>
      </c>
      <c r="G496" s="46">
        <f t="shared" si="16"/>
        <v>0</v>
      </c>
      <c r="H496" s="45">
        <f t="shared" si="17"/>
        <v>0</v>
      </c>
      <c r="I496" s="106"/>
    </row>
    <row r="497" spans="2:9" s="5" customFormat="1" ht="12.75">
      <c r="B497" s="100" t="s">
        <v>2476</v>
      </c>
      <c r="C497" s="141" t="s">
        <v>3922</v>
      </c>
      <c r="D497" s="498">
        <v>4.33</v>
      </c>
      <c r="E497" s="250">
        <v>0</v>
      </c>
      <c r="F497" s="45">
        <f t="shared" si="15"/>
        <v>0</v>
      </c>
      <c r="G497" s="46">
        <f t="shared" si="16"/>
        <v>0</v>
      </c>
      <c r="H497" s="45">
        <f t="shared" si="17"/>
        <v>0</v>
      </c>
      <c r="I497" s="106"/>
    </row>
    <row r="498" spans="2:9" s="5" customFormat="1" ht="12.75">
      <c r="B498" s="100" t="s">
        <v>2477</v>
      </c>
      <c r="C498" s="141" t="s">
        <v>3923</v>
      </c>
      <c r="D498" s="498">
        <v>2.8</v>
      </c>
      <c r="E498" s="250">
        <v>0</v>
      </c>
      <c r="F498" s="45">
        <f t="shared" si="15"/>
        <v>0</v>
      </c>
      <c r="G498" s="46">
        <f t="shared" si="16"/>
        <v>0</v>
      </c>
      <c r="H498" s="45">
        <f t="shared" si="17"/>
        <v>0</v>
      </c>
      <c r="I498" s="106"/>
    </row>
    <row r="499" spans="2:9" s="5" customFormat="1" ht="12.75">
      <c r="B499" s="100" t="s">
        <v>275</v>
      </c>
      <c r="C499" s="141" t="s">
        <v>8190</v>
      </c>
      <c r="D499" s="498">
        <v>5.04</v>
      </c>
      <c r="E499" s="250">
        <v>0</v>
      </c>
      <c r="F499" s="45">
        <f t="shared" si="15"/>
        <v>0</v>
      </c>
      <c r="G499" s="46">
        <f t="shared" si="16"/>
        <v>0</v>
      </c>
      <c r="H499" s="45">
        <f t="shared" si="17"/>
        <v>0</v>
      </c>
      <c r="I499" s="106"/>
    </row>
    <row r="500" spans="2:9" s="5" customFormat="1" ht="12.75">
      <c r="B500" s="100" t="s">
        <v>2478</v>
      </c>
      <c r="C500" s="141" t="s">
        <v>5941</v>
      </c>
      <c r="D500" s="498">
        <v>5.62</v>
      </c>
      <c r="E500" s="250">
        <v>0</v>
      </c>
      <c r="F500" s="45">
        <f t="shared" si="15"/>
        <v>0</v>
      </c>
      <c r="G500" s="46">
        <f t="shared" si="16"/>
        <v>0</v>
      </c>
      <c r="H500" s="45">
        <f t="shared" si="17"/>
        <v>0</v>
      </c>
      <c r="I500" s="106"/>
    </row>
    <row r="501" spans="2:9" s="5" customFormat="1" ht="12.75">
      <c r="B501" s="100" t="s">
        <v>8191</v>
      </c>
      <c r="C501" s="141" t="s">
        <v>8192</v>
      </c>
      <c r="D501" s="498">
        <v>0</v>
      </c>
      <c r="E501" s="250">
        <v>0</v>
      </c>
      <c r="F501" s="45">
        <f t="shared" si="15"/>
        <v>0</v>
      </c>
      <c r="G501" s="46">
        <f t="shared" si="16"/>
        <v>0</v>
      </c>
      <c r="H501" s="45">
        <f t="shared" si="17"/>
        <v>0</v>
      </c>
      <c r="I501" s="106"/>
    </row>
    <row r="502" spans="2:9" s="5" customFormat="1" ht="12.75">
      <c r="B502" s="100" t="s">
        <v>276</v>
      </c>
      <c r="C502" s="141" t="s">
        <v>5942</v>
      </c>
      <c r="D502" s="498">
        <v>1.89</v>
      </c>
      <c r="E502" s="250">
        <v>0</v>
      </c>
      <c r="F502" s="45">
        <f t="shared" si="15"/>
        <v>0</v>
      </c>
      <c r="G502" s="46">
        <f t="shared" si="16"/>
        <v>0</v>
      </c>
      <c r="H502" s="45">
        <f t="shared" si="17"/>
        <v>0</v>
      </c>
      <c r="I502" s="106"/>
    </row>
    <row r="503" spans="2:9" s="5" customFormat="1" ht="12.75">
      <c r="B503" s="100" t="s">
        <v>2479</v>
      </c>
      <c r="C503" s="141" t="s">
        <v>3924</v>
      </c>
      <c r="D503" s="498">
        <v>5.79</v>
      </c>
      <c r="E503" s="250">
        <v>0</v>
      </c>
      <c r="F503" s="45">
        <f t="shared" si="15"/>
        <v>0</v>
      </c>
      <c r="G503" s="46">
        <f t="shared" si="16"/>
        <v>0</v>
      </c>
      <c r="H503" s="45">
        <f t="shared" si="17"/>
        <v>0</v>
      </c>
      <c r="I503" s="106"/>
    </row>
    <row r="504" spans="2:9" s="5" customFormat="1" ht="12.75">
      <c r="B504" s="100" t="s">
        <v>277</v>
      </c>
      <c r="C504" s="141" t="s">
        <v>5943</v>
      </c>
      <c r="D504" s="498">
        <v>4.33</v>
      </c>
      <c r="E504" s="250">
        <v>0</v>
      </c>
      <c r="F504" s="45">
        <f t="shared" si="15"/>
        <v>0</v>
      </c>
      <c r="G504" s="46">
        <f t="shared" si="16"/>
        <v>0</v>
      </c>
      <c r="H504" s="45">
        <f t="shared" si="17"/>
        <v>0</v>
      </c>
      <c r="I504" s="106"/>
    </row>
    <row r="505" spans="2:9" s="5" customFormat="1" ht="12.75">
      <c r="B505" s="100" t="s">
        <v>2480</v>
      </c>
      <c r="C505" s="141" t="s">
        <v>5944</v>
      </c>
      <c r="D505" s="498">
        <v>4.33</v>
      </c>
      <c r="E505" s="250">
        <v>0</v>
      </c>
      <c r="F505" s="45">
        <f t="shared" si="15"/>
        <v>0</v>
      </c>
      <c r="G505" s="46">
        <f t="shared" si="16"/>
        <v>0</v>
      </c>
      <c r="H505" s="45">
        <f t="shared" si="17"/>
        <v>0</v>
      </c>
      <c r="I505" s="106"/>
    </row>
    <row r="506" spans="2:9" s="5" customFormat="1" ht="12.75">
      <c r="B506" s="100" t="s">
        <v>278</v>
      </c>
      <c r="C506" s="141" t="s">
        <v>5945</v>
      </c>
      <c r="D506" s="498">
        <v>1.89</v>
      </c>
      <c r="E506" s="250">
        <v>0</v>
      </c>
      <c r="F506" s="45">
        <f t="shared" si="15"/>
        <v>0</v>
      </c>
      <c r="G506" s="46">
        <f t="shared" si="16"/>
        <v>0</v>
      </c>
      <c r="H506" s="45">
        <f t="shared" si="17"/>
        <v>0</v>
      </c>
      <c r="I506" s="106"/>
    </row>
    <row r="507" spans="2:9" s="5" customFormat="1" ht="12.75">
      <c r="B507" s="100" t="s">
        <v>279</v>
      </c>
      <c r="C507" s="141" t="s">
        <v>5946</v>
      </c>
      <c r="D507" s="498">
        <v>1.89</v>
      </c>
      <c r="E507" s="250">
        <v>0</v>
      </c>
      <c r="F507" s="45">
        <f t="shared" si="15"/>
        <v>0</v>
      </c>
      <c r="G507" s="46">
        <f t="shared" si="16"/>
        <v>0</v>
      </c>
      <c r="H507" s="45">
        <f t="shared" si="17"/>
        <v>0</v>
      </c>
      <c r="I507" s="106"/>
    </row>
    <row r="508" spans="2:9" s="5" customFormat="1" ht="12.75">
      <c r="B508" s="100" t="s">
        <v>280</v>
      </c>
      <c r="C508" s="141" t="s">
        <v>5947</v>
      </c>
      <c r="D508" s="498">
        <v>6.56</v>
      </c>
      <c r="E508" s="250">
        <v>0</v>
      </c>
      <c r="F508" s="45">
        <f t="shared" si="15"/>
        <v>0</v>
      </c>
      <c r="G508" s="46">
        <f t="shared" si="16"/>
        <v>0</v>
      </c>
      <c r="H508" s="45">
        <f t="shared" si="17"/>
        <v>0</v>
      </c>
      <c r="I508" s="106"/>
    </row>
    <row r="509" spans="2:9" s="5" customFormat="1" ht="12.75">
      <c r="B509" s="100" t="s">
        <v>2481</v>
      </c>
      <c r="C509" s="141" t="s">
        <v>5948</v>
      </c>
      <c r="D509" s="498">
        <v>1.89</v>
      </c>
      <c r="E509" s="250">
        <v>0</v>
      </c>
      <c r="F509" s="45">
        <f t="shared" si="15"/>
        <v>0</v>
      </c>
      <c r="G509" s="46">
        <f t="shared" si="16"/>
        <v>0</v>
      </c>
      <c r="H509" s="45">
        <f t="shared" si="17"/>
        <v>0</v>
      </c>
      <c r="I509" s="106"/>
    </row>
    <row r="510" spans="2:9" s="5" customFormat="1" ht="12.75">
      <c r="B510" s="100" t="s">
        <v>2482</v>
      </c>
      <c r="C510" s="141" t="s">
        <v>3925</v>
      </c>
      <c r="D510" s="498">
        <v>2.0099999999999998</v>
      </c>
      <c r="E510" s="250">
        <v>0</v>
      </c>
      <c r="F510" s="45">
        <f t="shared" si="15"/>
        <v>0</v>
      </c>
      <c r="G510" s="46">
        <f t="shared" si="16"/>
        <v>0</v>
      </c>
      <c r="H510" s="45">
        <f t="shared" si="17"/>
        <v>0</v>
      </c>
      <c r="I510" s="106"/>
    </row>
    <row r="511" spans="2:9" s="5" customFormat="1" ht="12.75">
      <c r="B511" s="100" t="s">
        <v>2483</v>
      </c>
      <c r="C511" s="141" t="s">
        <v>3926</v>
      </c>
      <c r="D511" s="498">
        <v>2.0099999999999998</v>
      </c>
      <c r="E511" s="250">
        <v>0</v>
      </c>
      <c r="F511" s="45">
        <f t="shared" si="15"/>
        <v>0</v>
      </c>
      <c r="G511" s="46">
        <f t="shared" si="16"/>
        <v>0</v>
      </c>
      <c r="H511" s="45">
        <f t="shared" si="17"/>
        <v>0</v>
      </c>
      <c r="I511" s="106"/>
    </row>
    <row r="512" spans="2:9" s="5" customFormat="1" ht="12.75">
      <c r="B512" s="100" t="s">
        <v>2484</v>
      </c>
      <c r="C512" s="141" t="s">
        <v>3927</v>
      </c>
      <c r="D512" s="498">
        <v>2.0099999999999998</v>
      </c>
      <c r="E512" s="250">
        <v>0</v>
      </c>
      <c r="F512" s="45">
        <f t="shared" si="15"/>
        <v>0</v>
      </c>
      <c r="G512" s="46">
        <f t="shared" si="16"/>
        <v>0</v>
      </c>
      <c r="H512" s="45">
        <f t="shared" si="17"/>
        <v>0</v>
      </c>
      <c r="I512" s="106"/>
    </row>
    <row r="513" spans="2:9" s="5" customFormat="1" ht="12.75">
      <c r="B513" s="100" t="s">
        <v>281</v>
      </c>
      <c r="C513" s="141" t="s">
        <v>5949</v>
      </c>
      <c r="D513" s="498">
        <v>1.89</v>
      </c>
      <c r="E513" s="250">
        <v>0</v>
      </c>
      <c r="F513" s="45">
        <f t="shared" si="15"/>
        <v>0</v>
      </c>
      <c r="G513" s="46">
        <f t="shared" si="16"/>
        <v>0</v>
      </c>
      <c r="H513" s="45">
        <f t="shared" si="17"/>
        <v>0</v>
      </c>
      <c r="I513" s="106"/>
    </row>
    <row r="514" spans="2:9" s="5" customFormat="1" ht="12.75">
      <c r="B514" s="100" t="s">
        <v>282</v>
      </c>
      <c r="C514" s="141" t="s">
        <v>5950</v>
      </c>
      <c r="D514" s="498">
        <v>1.89</v>
      </c>
      <c r="E514" s="250">
        <v>0</v>
      </c>
      <c r="F514" s="45">
        <f t="shared" si="15"/>
        <v>0</v>
      </c>
      <c r="G514" s="46">
        <f t="shared" si="16"/>
        <v>0</v>
      </c>
      <c r="H514" s="45">
        <f t="shared" si="17"/>
        <v>0</v>
      </c>
      <c r="I514" s="106"/>
    </row>
    <row r="515" spans="2:9" s="5" customFormat="1" ht="12.75">
      <c r="B515" s="100" t="s">
        <v>2485</v>
      </c>
      <c r="C515" s="141" t="s">
        <v>5951</v>
      </c>
      <c r="D515" s="498">
        <v>5.23</v>
      </c>
      <c r="E515" s="250">
        <v>0</v>
      </c>
      <c r="F515" s="45">
        <f t="shared" si="15"/>
        <v>0</v>
      </c>
      <c r="G515" s="46">
        <f t="shared" si="16"/>
        <v>0</v>
      </c>
      <c r="H515" s="45">
        <f t="shared" si="17"/>
        <v>0</v>
      </c>
      <c r="I515" s="106"/>
    </row>
    <row r="516" spans="2:9" s="5" customFormat="1" ht="12.75">
      <c r="B516" s="100" t="s">
        <v>2486</v>
      </c>
      <c r="C516" s="141" t="s">
        <v>5952</v>
      </c>
      <c r="D516" s="498">
        <v>6.56</v>
      </c>
      <c r="E516" s="250">
        <v>0</v>
      </c>
      <c r="F516" s="45">
        <f t="shared" si="15"/>
        <v>0</v>
      </c>
      <c r="G516" s="46">
        <f t="shared" si="16"/>
        <v>0</v>
      </c>
      <c r="H516" s="45">
        <f t="shared" si="17"/>
        <v>0</v>
      </c>
      <c r="I516" s="106"/>
    </row>
    <row r="517" spans="2:9" s="5" customFormat="1" ht="12.75">
      <c r="B517" s="100" t="s">
        <v>2487</v>
      </c>
      <c r="C517" s="141" t="s">
        <v>3928</v>
      </c>
      <c r="D517" s="498">
        <v>5.79</v>
      </c>
      <c r="E517" s="250">
        <v>0</v>
      </c>
      <c r="F517" s="45">
        <f t="shared" si="15"/>
        <v>0</v>
      </c>
      <c r="G517" s="46">
        <f t="shared" si="16"/>
        <v>0</v>
      </c>
      <c r="H517" s="45">
        <f t="shared" si="17"/>
        <v>0</v>
      </c>
      <c r="I517" s="106"/>
    </row>
    <row r="518" spans="2:9" s="5" customFormat="1" ht="12.75">
      <c r="B518" s="100" t="s">
        <v>283</v>
      </c>
      <c r="C518" s="141" t="s">
        <v>5953</v>
      </c>
      <c r="D518" s="498">
        <v>1.89</v>
      </c>
      <c r="E518" s="250">
        <v>0</v>
      </c>
      <c r="F518" s="45">
        <f t="shared" si="15"/>
        <v>0</v>
      </c>
      <c r="G518" s="46">
        <f t="shared" si="16"/>
        <v>0</v>
      </c>
      <c r="H518" s="45">
        <f t="shared" si="17"/>
        <v>0</v>
      </c>
      <c r="I518" s="106"/>
    </row>
    <row r="519" spans="2:9" s="5" customFormat="1" ht="12.75">
      <c r="B519" s="100" t="s">
        <v>284</v>
      </c>
      <c r="C519" s="141" t="s">
        <v>5954</v>
      </c>
      <c r="D519" s="498">
        <v>5.79</v>
      </c>
      <c r="E519" s="250">
        <v>0</v>
      </c>
      <c r="F519" s="45">
        <f t="shared" si="15"/>
        <v>0</v>
      </c>
      <c r="G519" s="46">
        <f t="shared" si="16"/>
        <v>0</v>
      </c>
      <c r="H519" s="45">
        <f t="shared" si="17"/>
        <v>0</v>
      </c>
      <c r="I519" s="106"/>
    </row>
    <row r="520" spans="2:9" s="5" customFormat="1" ht="12.75">
      <c r="B520" s="100" t="s">
        <v>285</v>
      </c>
      <c r="C520" s="141" t="s">
        <v>5955</v>
      </c>
      <c r="D520" s="498">
        <v>9.6999999999999993</v>
      </c>
      <c r="E520" s="250">
        <v>0</v>
      </c>
      <c r="F520" s="45">
        <f t="shared" si="15"/>
        <v>0</v>
      </c>
      <c r="G520" s="46">
        <f t="shared" si="16"/>
        <v>0</v>
      </c>
      <c r="H520" s="45">
        <f t="shared" si="17"/>
        <v>0</v>
      </c>
      <c r="I520" s="106"/>
    </row>
    <row r="521" spans="2:9" s="5" customFormat="1" ht="12.75">
      <c r="B521" s="100" t="s">
        <v>286</v>
      </c>
      <c r="C521" s="141" t="s">
        <v>5956</v>
      </c>
      <c r="D521" s="498">
        <v>2.0099999999999998</v>
      </c>
      <c r="E521" s="250">
        <v>0</v>
      </c>
      <c r="F521" s="45">
        <f t="shared" si="15"/>
        <v>0</v>
      </c>
      <c r="G521" s="46">
        <f t="shared" si="16"/>
        <v>0</v>
      </c>
      <c r="H521" s="45">
        <f t="shared" si="17"/>
        <v>0</v>
      </c>
      <c r="I521" s="106"/>
    </row>
    <row r="522" spans="2:9" s="5" customFormat="1" ht="12.75">
      <c r="B522" s="100" t="s">
        <v>2488</v>
      </c>
      <c r="C522" s="141" t="s">
        <v>5957</v>
      </c>
      <c r="D522" s="498">
        <v>1.89</v>
      </c>
      <c r="E522" s="250">
        <v>0</v>
      </c>
      <c r="F522" s="45">
        <f t="shared" si="15"/>
        <v>0</v>
      </c>
      <c r="G522" s="46">
        <f t="shared" si="16"/>
        <v>0</v>
      </c>
      <c r="H522" s="45">
        <f t="shared" si="17"/>
        <v>0</v>
      </c>
      <c r="I522" s="106"/>
    </row>
    <row r="523" spans="2:9" s="5" customFormat="1" ht="12.75">
      <c r="B523" s="100" t="s">
        <v>2489</v>
      </c>
      <c r="C523" s="141" t="s">
        <v>5958</v>
      </c>
      <c r="D523" s="498">
        <v>1.89</v>
      </c>
      <c r="E523" s="250">
        <v>0</v>
      </c>
      <c r="F523" s="45">
        <f t="shared" si="15"/>
        <v>0</v>
      </c>
      <c r="G523" s="46">
        <f t="shared" si="16"/>
        <v>0</v>
      </c>
      <c r="H523" s="45">
        <f t="shared" si="17"/>
        <v>0</v>
      </c>
      <c r="I523" s="106"/>
    </row>
    <row r="524" spans="2:9" s="5" customFormat="1" ht="12.75">
      <c r="B524" s="100" t="s">
        <v>2490</v>
      </c>
      <c r="C524" s="141" t="s">
        <v>5959</v>
      </c>
      <c r="D524" s="498">
        <v>1.89</v>
      </c>
      <c r="E524" s="250">
        <v>0</v>
      </c>
      <c r="F524" s="45">
        <f t="shared" si="15"/>
        <v>0</v>
      </c>
      <c r="G524" s="46">
        <f t="shared" si="16"/>
        <v>0</v>
      </c>
      <c r="H524" s="45">
        <f t="shared" si="17"/>
        <v>0</v>
      </c>
      <c r="I524" s="106"/>
    </row>
    <row r="525" spans="2:9" s="5" customFormat="1" ht="12.75">
      <c r="B525" s="100" t="s">
        <v>287</v>
      </c>
      <c r="C525" s="141" t="s">
        <v>5960</v>
      </c>
      <c r="D525" s="498">
        <v>4.8</v>
      </c>
      <c r="E525" s="250">
        <v>0</v>
      </c>
      <c r="F525" s="45">
        <f t="shared" si="15"/>
        <v>0</v>
      </c>
      <c r="G525" s="46">
        <f t="shared" si="16"/>
        <v>0</v>
      </c>
      <c r="H525" s="45">
        <f t="shared" si="17"/>
        <v>0</v>
      </c>
      <c r="I525" s="106"/>
    </row>
    <row r="526" spans="2:9" s="5" customFormat="1" ht="12.75">
      <c r="B526" s="100" t="s">
        <v>2491</v>
      </c>
      <c r="C526" s="141" t="s">
        <v>5961</v>
      </c>
      <c r="D526" s="498">
        <v>1.89</v>
      </c>
      <c r="E526" s="250">
        <v>0</v>
      </c>
      <c r="F526" s="45">
        <f t="shared" si="15"/>
        <v>0</v>
      </c>
      <c r="G526" s="46">
        <f t="shared" si="16"/>
        <v>0</v>
      </c>
      <c r="H526" s="45">
        <f t="shared" si="17"/>
        <v>0</v>
      </c>
      <c r="I526" s="106"/>
    </row>
    <row r="527" spans="2:9" s="5" customFormat="1" ht="12.75">
      <c r="B527" s="100" t="s">
        <v>2492</v>
      </c>
      <c r="C527" s="141" t="s">
        <v>5962</v>
      </c>
      <c r="D527" s="498">
        <v>9.6999999999999993</v>
      </c>
      <c r="E527" s="250">
        <v>0</v>
      </c>
      <c r="F527" s="45">
        <f t="shared" si="15"/>
        <v>0</v>
      </c>
      <c r="G527" s="46">
        <f t="shared" si="16"/>
        <v>0</v>
      </c>
      <c r="H527" s="45">
        <f t="shared" si="17"/>
        <v>0</v>
      </c>
      <c r="I527" s="106"/>
    </row>
    <row r="528" spans="2:9" s="5" customFormat="1" ht="12.75">
      <c r="B528" s="100" t="s">
        <v>288</v>
      </c>
      <c r="C528" s="141" t="s">
        <v>5963</v>
      </c>
      <c r="D528" s="498">
        <v>1.89</v>
      </c>
      <c r="E528" s="250">
        <v>0</v>
      </c>
      <c r="F528" s="45">
        <f t="shared" si="15"/>
        <v>0</v>
      </c>
      <c r="G528" s="46">
        <f t="shared" si="16"/>
        <v>0</v>
      </c>
      <c r="H528" s="45">
        <f t="shared" si="17"/>
        <v>0</v>
      </c>
      <c r="I528" s="106"/>
    </row>
    <row r="529" spans="2:9" s="5" customFormat="1" ht="12.75">
      <c r="B529" s="100" t="s">
        <v>289</v>
      </c>
      <c r="C529" s="141" t="s">
        <v>5964</v>
      </c>
      <c r="D529" s="498">
        <v>1.89</v>
      </c>
      <c r="E529" s="250">
        <v>0</v>
      </c>
      <c r="F529" s="45">
        <f t="shared" si="15"/>
        <v>0</v>
      </c>
      <c r="G529" s="46">
        <f t="shared" si="16"/>
        <v>0</v>
      </c>
      <c r="H529" s="45">
        <f t="shared" si="17"/>
        <v>0</v>
      </c>
      <c r="I529" s="106"/>
    </row>
    <row r="530" spans="2:9" s="5" customFormat="1" ht="12.75">
      <c r="B530" s="100" t="s">
        <v>2493</v>
      </c>
      <c r="C530" s="141" t="s">
        <v>5965</v>
      </c>
      <c r="D530" s="498">
        <v>1.89</v>
      </c>
      <c r="E530" s="250">
        <v>0</v>
      </c>
      <c r="F530" s="45">
        <f t="shared" si="15"/>
        <v>0</v>
      </c>
      <c r="G530" s="46">
        <f t="shared" si="16"/>
        <v>0</v>
      </c>
      <c r="H530" s="45">
        <f t="shared" si="17"/>
        <v>0</v>
      </c>
      <c r="I530" s="106"/>
    </row>
    <row r="531" spans="2:9" s="5" customFormat="1" ht="12.75">
      <c r="B531" s="100" t="s">
        <v>2494</v>
      </c>
      <c r="C531" s="141" t="s">
        <v>5966</v>
      </c>
      <c r="D531" s="498">
        <v>1.89</v>
      </c>
      <c r="E531" s="250">
        <v>0</v>
      </c>
      <c r="F531" s="45">
        <f t="shared" si="15"/>
        <v>0</v>
      </c>
      <c r="G531" s="46">
        <f t="shared" si="16"/>
        <v>0</v>
      </c>
      <c r="H531" s="45">
        <f t="shared" si="17"/>
        <v>0</v>
      </c>
      <c r="I531" s="106"/>
    </row>
    <row r="532" spans="2:9" s="5" customFormat="1" ht="12.75">
      <c r="B532" s="100" t="s">
        <v>2495</v>
      </c>
      <c r="C532" s="141" t="s">
        <v>3929</v>
      </c>
      <c r="D532" s="498">
        <v>1.89</v>
      </c>
      <c r="E532" s="250">
        <v>0</v>
      </c>
      <c r="F532" s="45">
        <f t="shared" si="15"/>
        <v>0</v>
      </c>
      <c r="G532" s="46">
        <f t="shared" si="16"/>
        <v>0</v>
      </c>
      <c r="H532" s="45">
        <f t="shared" si="17"/>
        <v>0</v>
      </c>
      <c r="I532" s="106"/>
    </row>
    <row r="533" spans="2:9" s="5" customFormat="1" ht="12.75">
      <c r="B533" s="100" t="s">
        <v>2496</v>
      </c>
      <c r="C533" s="141" t="s">
        <v>5967</v>
      </c>
      <c r="D533" s="498">
        <v>4.6900000000000004</v>
      </c>
      <c r="E533" s="250">
        <v>0</v>
      </c>
      <c r="F533" s="45">
        <f t="shared" si="15"/>
        <v>0</v>
      </c>
      <c r="G533" s="46">
        <f t="shared" si="16"/>
        <v>0</v>
      </c>
      <c r="H533" s="45">
        <f t="shared" si="17"/>
        <v>0</v>
      </c>
      <c r="I533" s="106"/>
    </row>
    <row r="534" spans="2:9" s="5" customFormat="1" ht="12.75">
      <c r="B534" s="100" t="s">
        <v>2497</v>
      </c>
      <c r="C534" s="141" t="s">
        <v>5968</v>
      </c>
      <c r="D534" s="498">
        <v>4.6900000000000004</v>
      </c>
      <c r="E534" s="250">
        <v>0</v>
      </c>
      <c r="F534" s="45">
        <f t="shared" si="15"/>
        <v>0</v>
      </c>
      <c r="G534" s="46">
        <f t="shared" si="16"/>
        <v>0</v>
      </c>
      <c r="H534" s="45">
        <f t="shared" si="17"/>
        <v>0</v>
      </c>
      <c r="I534" s="106"/>
    </row>
    <row r="535" spans="2:9" s="5" customFormat="1" ht="12.75">
      <c r="B535" s="100" t="s">
        <v>2498</v>
      </c>
      <c r="C535" s="141" t="s">
        <v>5969</v>
      </c>
      <c r="D535" s="498">
        <v>180</v>
      </c>
      <c r="E535" s="250">
        <v>0</v>
      </c>
      <c r="F535" s="45">
        <f t="shared" si="15"/>
        <v>0</v>
      </c>
      <c r="G535" s="46">
        <f t="shared" si="16"/>
        <v>0</v>
      </c>
      <c r="H535" s="45">
        <f t="shared" si="17"/>
        <v>0</v>
      </c>
      <c r="I535" s="106"/>
    </row>
    <row r="536" spans="2:9" s="5" customFormat="1" ht="12.75">
      <c r="B536" s="100" t="s">
        <v>2499</v>
      </c>
      <c r="C536" s="141" t="s">
        <v>5970</v>
      </c>
      <c r="D536" s="498">
        <v>160</v>
      </c>
      <c r="E536" s="250">
        <v>0</v>
      </c>
      <c r="F536" s="45">
        <f t="shared" si="15"/>
        <v>0</v>
      </c>
      <c r="G536" s="46">
        <f t="shared" si="16"/>
        <v>0</v>
      </c>
      <c r="H536" s="45">
        <f t="shared" si="17"/>
        <v>0</v>
      </c>
      <c r="I536" s="106"/>
    </row>
    <row r="537" spans="2:9" s="5" customFormat="1" ht="12.75">
      <c r="B537" s="100" t="s">
        <v>290</v>
      </c>
      <c r="C537" s="141" t="s">
        <v>5971</v>
      </c>
      <c r="D537" s="498">
        <v>160</v>
      </c>
      <c r="E537" s="250">
        <v>0</v>
      </c>
      <c r="F537" s="45">
        <f t="shared" si="15"/>
        <v>0</v>
      </c>
      <c r="G537" s="46">
        <f t="shared" si="16"/>
        <v>0</v>
      </c>
      <c r="H537" s="45">
        <f t="shared" si="17"/>
        <v>0</v>
      </c>
      <c r="I537" s="106"/>
    </row>
    <row r="538" spans="2:9" s="5" customFormat="1" ht="12.75">
      <c r="B538" s="100" t="s">
        <v>2500</v>
      </c>
      <c r="C538" s="141" t="s">
        <v>3930</v>
      </c>
      <c r="D538" s="498">
        <v>120</v>
      </c>
      <c r="E538" s="250">
        <v>0</v>
      </c>
      <c r="F538" s="45">
        <f t="shared" ref="F538:F563" si="18">D538*E538</f>
        <v>0</v>
      </c>
      <c r="G538" s="46">
        <f t="shared" ref="G538:G563" si="19">E538/12</f>
        <v>0</v>
      </c>
      <c r="H538" s="45">
        <f t="shared" ref="H538:H563" si="20">F538/12</f>
        <v>0</v>
      </c>
      <c r="I538" s="106"/>
    </row>
    <row r="539" spans="2:9" s="5" customFormat="1" ht="12.75">
      <c r="B539" s="100" t="s">
        <v>2501</v>
      </c>
      <c r="C539" s="141" t="s">
        <v>5972</v>
      </c>
      <c r="D539" s="498">
        <v>8.8000000000000007</v>
      </c>
      <c r="E539" s="250">
        <v>0</v>
      </c>
      <c r="F539" s="45">
        <f t="shared" si="18"/>
        <v>0</v>
      </c>
      <c r="G539" s="46">
        <f t="shared" si="19"/>
        <v>0</v>
      </c>
      <c r="H539" s="45">
        <f t="shared" si="20"/>
        <v>0</v>
      </c>
      <c r="I539" s="106"/>
    </row>
    <row r="540" spans="2:9" s="5" customFormat="1" ht="12.75">
      <c r="B540" s="100" t="s">
        <v>2502</v>
      </c>
      <c r="C540" s="141" t="s">
        <v>5973</v>
      </c>
      <c r="D540" s="498">
        <v>66</v>
      </c>
      <c r="E540" s="250">
        <v>0</v>
      </c>
      <c r="F540" s="45">
        <f t="shared" si="18"/>
        <v>0</v>
      </c>
      <c r="G540" s="46">
        <f t="shared" si="19"/>
        <v>0</v>
      </c>
      <c r="H540" s="45">
        <f t="shared" si="20"/>
        <v>0</v>
      </c>
      <c r="I540" s="106"/>
    </row>
    <row r="541" spans="2:9" s="5" customFormat="1" ht="12.75">
      <c r="B541" s="100" t="s">
        <v>2503</v>
      </c>
      <c r="C541" s="141" t="s">
        <v>5974</v>
      </c>
      <c r="D541" s="498">
        <v>66</v>
      </c>
      <c r="E541" s="250">
        <v>0</v>
      </c>
      <c r="F541" s="45">
        <f t="shared" si="18"/>
        <v>0</v>
      </c>
      <c r="G541" s="46">
        <f t="shared" si="19"/>
        <v>0</v>
      </c>
      <c r="H541" s="45">
        <f t="shared" si="20"/>
        <v>0</v>
      </c>
      <c r="I541" s="106"/>
    </row>
    <row r="542" spans="2:9" s="5" customFormat="1" ht="12.75">
      <c r="B542" s="100" t="s">
        <v>2504</v>
      </c>
      <c r="C542" s="141" t="s">
        <v>5975</v>
      </c>
      <c r="D542" s="498">
        <v>5.5</v>
      </c>
      <c r="E542" s="250">
        <v>0</v>
      </c>
      <c r="F542" s="45">
        <f t="shared" si="18"/>
        <v>0</v>
      </c>
      <c r="G542" s="46">
        <f t="shared" si="19"/>
        <v>0</v>
      </c>
      <c r="H542" s="45">
        <f t="shared" si="20"/>
        <v>0</v>
      </c>
      <c r="I542" s="106"/>
    </row>
    <row r="543" spans="2:9" s="5" customFormat="1" ht="12.75">
      <c r="B543" s="100" t="s">
        <v>2505</v>
      </c>
      <c r="C543" s="141" t="s">
        <v>3931</v>
      </c>
      <c r="D543" s="498">
        <v>12.1</v>
      </c>
      <c r="E543" s="250">
        <v>0</v>
      </c>
      <c r="F543" s="45">
        <f t="shared" si="18"/>
        <v>0</v>
      </c>
      <c r="G543" s="46">
        <f t="shared" si="19"/>
        <v>0</v>
      </c>
      <c r="H543" s="45">
        <f t="shared" si="20"/>
        <v>0</v>
      </c>
      <c r="I543" s="106"/>
    </row>
    <row r="544" spans="2:9" s="5" customFormat="1" ht="12.75">
      <c r="B544" s="100" t="s">
        <v>2506</v>
      </c>
      <c r="C544" s="141" t="s">
        <v>5976</v>
      </c>
      <c r="D544" s="498">
        <v>20.9</v>
      </c>
      <c r="E544" s="250">
        <v>0</v>
      </c>
      <c r="F544" s="45">
        <f t="shared" si="18"/>
        <v>0</v>
      </c>
      <c r="G544" s="46">
        <f t="shared" si="19"/>
        <v>0</v>
      </c>
      <c r="H544" s="45">
        <f t="shared" si="20"/>
        <v>0</v>
      </c>
      <c r="I544" s="106"/>
    </row>
    <row r="545" spans="2:9" s="5" customFormat="1" ht="12.75">
      <c r="B545" s="100" t="s">
        <v>2507</v>
      </c>
      <c r="C545" s="141" t="s">
        <v>3932</v>
      </c>
      <c r="D545" s="498">
        <v>5.5</v>
      </c>
      <c r="E545" s="250">
        <v>0</v>
      </c>
      <c r="F545" s="45">
        <f t="shared" si="18"/>
        <v>0</v>
      </c>
      <c r="G545" s="46">
        <f t="shared" si="19"/>
        <v>0</v>
      </c>
      <c r="H545" s="45">
        <f t="shared" si="20"/>
        <v>0</v>
      </c>
      <c r="I545" s="106"/>
    </row>
    <row r="546" spans="2:9" s="5" customFormat="1" ht="12.75">
      <c r="B546" s="100" t="s">
        <v>2508</v>
      </c>
      <c r="C546" s="141" t="s">
        <v>5977</v>
      </c>
      <c r="D546" s="498">
        <v>13.2</v>
      </c>
      <c r="E546" s="250">
        <v>0</v>
      </c>
      <c r="F546" s="45">
        <f t="shared" si="18"/>
        <v>0</v>
      </c>
      <c r="G546" s="46">
        <f t="shared" si="19"/>
        <v>0</v>
      </c>
      <c r="H546" s="45">
        <f t="shared" si="20"/>
        <v>0</v>
      </c>
      <c r="I546" s="106"/>
    </row>
    <row r="547" spans="2:9" s="5" customFormat="1" ht="12.75">
      <c r="B547" s="100" t="s">
        <v>2509</v>
      </c>
      <c r="C547" s="141" t="s">
        <v>3933</v>
      </c>
      <c r="D547" s="498">
        <v>8</v>
      </c>
      <c r="E547" s="250">
        <v>0</v>
      </c>
      <c r="F547" s="45">
        <f t="shared" si="18"/>
        <v>0</v>
      </c>
      <c r="G547" s="46">
        <f t="shared" si="19"/>
        <v>0</v>
      </c>
      <c r="H547" s="45">
        <f t="shared" si="20"/>
        <v>0</v>
      </c>
      <c r="I547" s="106"/>
    </row>
    <row r="548" spans="2:9" s="5" customFormat="1" ht="12.75">
      <c r="B548" s="100" t="s">
        <v>2510</v>
      </c>
      <c r="C548" s="141" t="s">
        <v>3934</v>
      </c>
      <c r="D548" s="498">
        <v>5.5</v>
      </c>
      <c r="E548" s="250">
        <v>0</v>
      </c>
      <c r="F548" s="45">
        <f t="shared" si="18"/>
        <v>0</v>
      </c>
      <c r="G548" s="46">
        <f t="shared" si="19"/>
        <v>0</v>
      </c>
      <c r="H548" s="45">
        <f t="shared" si="20"/>
        <v>0</v>
      </c>
      <c r="I548" s="106"/>
    </row>
    <row r="549" spans="2:9" s="5" customFormat="1" ht="12.75">
      <c r="B549" s="100" t="s">
        <v>2511</v>
      </c>
      <c r="C549" s="141" t="s">
        <v>5978</v>
      </c>
      <c r="D549" s="498">
        <v>137</v>
      </c>
      <c r="E549" s="250">
        <v>0</v>
      </c>
      <c r="F549" s="45">
        <f t="shared" si="18"/>
        <v>0</v>
      </c>
      <c r="G549" s="46">
        <f t="shared" si="19"/>
        <v>0</v>
      </c>
      <c r="H549" s="45">
        <f t="shared" si="20"/>
        <v>0</v>
      </c>
      <c r="I549" s="106"/>
    </row>
    <row r="550" spans="2:9" s="5" customFormat="1" ht="12.75">
      <c r="B550" s="100" t="s">
        <v>2512</v>
      </c>
      <c r="C550" s="141" t="s">
        <v>3935</v>
      </c>
      <c r="D550" s="498">
        <v>66</v>
      </c>
      <c r="E550" s="250">
        <v>0</v>
      </c>
      <c r="F550" s="45">
        <f t="shared" si="18"/>
        <v>0</v>
      </c>
      <c r="G550" s="46">
        <f t="shared" si="19"/>
        <v>0</v>
      </c>
      <c r="H550" s="45">
        <f t="shared" si="20"/>
        <v>0</v>
      </c>
      <c r="I550" s="106"/>
    </row>
    <row r="551" spans="2:9" s="5" customFormat="1" ht="12.75">
      <c r="B551" s="100" t="s">
        <v>2513</v>
      </c>
      <c r="C551" s="141" t="s">
        <v>3936</v>
      </c>
      <c r="D551" s="498">
        <v>66</v>
      </c>
      <c r="E551" s="250">
        <v>0</v>
      </c>
      <c r="F551" s="45">
        <f t="shared" si="18"/>
        <v>0</v>
      </c>
      <c r="G551" s="46">
        <f t="shared" si="19"/>
        <v>0</v>
      </c>
      <c r="H551" s="45">
        <f t="shared" si="20"/>
        <v>0</v>
      </c>
      <c r="I551" s="106"/>
    </row>
    <row r="552" spans="2:9" s="5" customFormat="1" ht="12.75">
      <c r="B552" s="100" t="s">
        <v>2514</v>
      </c>
      <c r="C552" s="141" t="s">
        <v>3937</v>
      </c>
      <c r="D552" s="498">
        <v>150</v>
      </c>
      <c r="E552" s="250">
        <v>0</v>
      </c>
      <c r="F552" s="45">
        <f t="shared" si="18"/>
        <v>0</v>
      </c>
      <c r="G552" s="46">
        <f t="shared" si="19"/>
        <v>0</v>
      </c>
      <c r="H552" s="45">
        <f t="shared" si="20"/>
        <v>0</v>
      </c>
      <c r="I552" s="106"/>
    </row>
    <row r="553" spans="2:9" s="5" customFormat="1" ht="12.75">
      <c r="B553" s="100" t="s">
        <v>7896</v>
      </c>
      <c r="C553" s="141" t="s">
        <v>8193</v>
      </c>
      <c r="D553" s="498">
        <v>8.19</v>
      </c>
      <c r="E553" s="250">
        <v>0</v>
      </c>
      <c r="F553" s="45">
        <f t="shared" si="18"/>
        <v>0</v>
      </c>
      <c r="G553" s="46">
        <f t="shared" si="19"/>
        <v>0</v>
      </c>
      <c r="H553" s="45">
        <f t="shared" si="20"/>
        <v>0</v>
      </c>
      <c r="I553" s="106"/>
    </row>
    <row r="554" spans="2:9" s="5" customFormat="1" ht="12.75">
      <c r="B554" s="100" t="s">
        <v>2515</v>
      </c>
      <c r="C554" s="141" t="s">
        <v>5979</v>
      </c>
      <c r="D554" s="498">
        <v>10.65</v>
      </c>
      <c r="E554" s="250">
        <v>0</v>
      </c>
      <c r="F554" s="45">
        <f t="shared" si="18"/>
        <v>0</v>
      </c>
      <c r="G554" s="46">
        <f t="shared" si="19"/>
        <v>0</v>
      </c>
      <c r="H554" s="45">
        <f t="shared" si="20"/>
        <v>0</v>
      </c>
      <c r="I554" s="106"/>
    </row>
    <row r="555" spans="2:9" s="5" customFormat="1" ht="12.75">
      <c r="B555" s="100" t="s">
        <v>291</v>
      </c>
      <c r="C555" s="141" t="s">
        <v>5980</v>
      </c>
      <c r="D555" s="498">
        <v>1.37</v>
      </c>
      <c r="E555" s="250">
        <v>0</v>
      </c>
      <c r="F555" s="45">
        <f t="shared" si="18"/>
        <v>0</v>
      </c>
      <c r="G555" s="46">
        <f t="shared" si="19"/>
        <v>0</v>
      </c>
      <c r="H555" s="45">
        <f t="shared" si="20"/>
        <v>0</v>
      </c>
      <c r="I555" s="106"/>
    </row>
    <row r="556" spans="2:9" s="5" customFormat="1" ht="12.75">
      <c r="B556" s="100" t="s">
        <v>292</v>
      </c>
      <c r="C556" s="141" t="s">
        <v>5981</v>
      </c>
      <c r="D556" s="498">
        <v>10.65</v>
      </c>
      <c r="E556" s="250">
        <v>0</v>
      </c>
      <c r="F556" s="45">
        <f t="shared" si="18"/>
        <v>0</v>
      </c>
      <c r="G556" s="46">
        <f t="shared" si="19"/>
        <v>0</v>
      </c>
      <c r="H556" s="45">
        <f t="shared" si="20"/>
        <v>0</v>
      </c>
      <c r="I556" s="106"/>
    </row>
    <row r="557" spans="2:9" s="5" customFormat="1" ht="12.75">
      <c r="B557" s="100" t="s">
        <v>2516</v>
      </c>
      <c r="C557" s="141" t="s">
        <v>5982</v>
      </c>
      <c r="D557" s="498">
        <v>10.65</v>
      </c>
      <c r="E557" s="250">
        <v>0</v>
      </c>
      <c r="F557" s="45">
        <f t="shared" si="18"/>
        <v>0</v>
      </c>
      <c r="G557" s="46">
        <f t="shared" si="19"/>
        <v>0</v>
      </c>
      <c r="H557" s="45">
        <f t="shared" si="20"/>
        <v>0</v>
      </c>
      <c r="I557" s="106"/>
    </row>
    <row r="558" spans="2:9" s="5" customFormat="1" ht="12.75">
      <c r="B558" s="100" t="s">
        <v>2517</v>
      </c>
      <c r="C558" s="141" t="s">
        <v>5983</v>
      </c>
      <c r="D558" s="498">
        <v>5.79</v>
      </c>
      <c r="E558" s="250">
        <v>0</v>
      </c>
      <c r="F558" s="45">
        <f t="shared" si="18"/>
        <v>0</v>
      </c>
      <c r="G558" s="46">
        <f t="shared" si="19"/>
        <v>0</v>
      </c>
      <c r="H558" s="45">
        <f t="shared" si="20"/>
        <v>0</v>
      </c>
      <c r="I558" s="106"/>
    </row>
    <row r="559" spans="2:9" s="5" customFormat="1" ht="12.75">
      <c r="B559" s="100" t="s">
        <v>2518</v>
      </c>
      <c r="C559" s="141" t="s">
        <v>5984</v>
      </c>
      <c r="D559" s="498">
        <v>5.79</v>
      </c>
      <c r="E559" s="250">
        <v>0</v>
      </c>
      <c r="F559" s="45">
        <f t="shared" si="18"/>
        <v>0</v>
      </c>
      <c r="G559" s="46">
        <f t="shared" si="19"/>
        <v>0</v>
      </c>
      <c r="H559" s="45">
        <f t="shared" si="20"/>
        <v>0</v>
      </c>
      <c r="I559" s="106"/>
    </row>
    <row r="560" spans="2:9" s="5" customFormat="1" ht="12.75">
      <c r="B560" s="100" t="s">
        <v>293</v>
      </c>
      <c r="C560" s="141" t="s">
        <v>5985</v>
      </c>
      <c r="D560" s="498">
        <v>5.79</v>
      </c>
      <c r="E560" s="250">
        <v>0</v>
      </c>
      <c r="F560" s="45">
        <f t="shared" si="18"/>
        <v>0</v>
      </c>
      <c r="G560" s="46">
        <f t="shared" si="19"/>
        <v>0</v>
      </c>
      <c r="H560" s="45">
        <f t="shared" si="20"/>
        <v>0</v>
      </c>
      <c r="I560" s="106"/>
    </row>
    <row r="561" spans="1:9" s="5" customFormat="1" ht="12.75">
      <c r="B561" s="100" t="s">
        <v>294</v>
      </c>
      <c r="C561" s="141" t="s">
        <v>5986</v>
      </c>
      <c r="D561" s="498">
        <v>1.37</v>
      </c>
      <c r="E561" s="250">
        <v>0</v>
      </c>
      <c r="F561" s="45">
        <f t="shared" si="18"/>
        <v>0</v>
      </c>
      <c r="G561" s="46">
        <f t="shared" si="19"/>
        <v>0</v>
      </c>
      <c r="H561" s="45">
        <f t="shared" si="20"/>
        <v>0</v>
      </c>
      <c r="I561" s="106"/>
    </row>
    <row r="562" spans="1:9" s="5" customFormat="1" ht="12.75">
      <c r="B562" s="100" t="s">
        <v>295</v>
      </c>
      <c r="C562" s="141" t="s">
        <v>5987</v>
      </c>
      <c r="D562" s="498">
        <v>2.73</v>
      </c>
      <c r="E562" s="250">
        <v>0</v>
      </c>
      <c r="F562" s="45">
        <f t="shared" si="18"/>
        <v>0</v>
      </c>
      <c r="G562" s="46">
        <f t="shared" si="19"/>
        <v>0</v>
      </c>
      <c r="H562" s="45">
        <f t="shared" si="20"/>
        <v>0</v>
      </c>
      <c r="I562" s="106"/>
    </row>
    <row r="563" spans="1:9" s="5" customFormat="1" ht="12.75">
      <c r="B563" s="100" t="s">
        <v>296</v>
      </c>
      <c r="C563" s="141" t="s">
        <v>5988</v>
      </c>
      <c r="D563" s="498">
        <v>5.79</v>
      </c>
      <c r="E563" s="250">
        <v>0</v>
      </c>
      <c r="F563" s="45">
        <f t="shared" si="18"/>
        <v>0</v>
      </c>
      <c r="G563" s="46">
        <f t="shared" si="19"/>
        <v>0</v>
      </c>
      <c r="H563" s="45">
        <f t="shared" si="20"/>
        <v>0</v>
      </c>
      <c r="I563" s="106"/>
    </row>
    <row r="564" spans="1:9" s="5" customFormat="1" ht="12.75">
      <c r="B564" s="646" t="s">
        <v>8647</v>
      </c>
      <c r="C564" s="647"/>
      <c r="D564" s="18">
        <f>SUM(D83:D563)</f>
        <v>5935.7200000000048</v>
      </c>
      <c r="E564" s="19">
        <f>SUM(E83:E563)</f>
        <v>0</v>
      </c>
      <c r="F564" s="18">
        <f>SUM(F83:F563)</f>
        <v>0</v>
      </c>
      <c r="G564" s="19">
        <f>SUM(G83:G563)</f>
        <v>0</v>
      </c>
      <c r="H564" s="39">
        <f>SUM(H83:H563)</f>
        <v>0</v>
      </c>
      <c r="I564" s="106"/>
    </row>
    <row r="565" spans="1:9" s="5" customFormat="1" ht="12.75">
      <c r="E565" s="11"/>
      <c r="F565" s="6"/>
      <c r="I565" s="106"/>
    </row>
    <row r="566" spans="1:9" s="5" customFormat="1" ht="15" customHeight="1">
      <c r="A566" s="4" t="s">
        <v>297</v>
      </c>
      <c r="B566" s="585" t="s">
        <v>297</v>
      </c>
      <c r="C566" s="586"/>
      <c r="D566" s="604" t="str">
        <f>D$13</f>
        <v>SIGTAP
08/2025</v>
      </c>
      <c r="E566" s="570" t="str">
        <f>E$13</f>
        <v>CNES_ESTABELECIMENTO</v>
      </c>
      <c r="F566" s="570"/>
      <c r="G566" s="570"/>
      <c r="H566" s="570"/>
      <c r="I566" s="106"/>
    </row>
    <row r="567" spans="1:9" s="5" customFormat="1" ht="22.5">
      <c r="A567" s="4">
        <v>0</v>
      </c>
      <c r="B567" s="587"/>
      <c r="C567" s="588"/>
      <c r="D567" s="605"/>
      <c r="E567" s="12" t="s">
        <v>12</v>
      </c>
      <c r="F567" s="50" t="s">
        <v>3815</v>
      </c>
      <c r="G567" s="51" t="s">
        <v>3756</v>
      </c>
      <c r="H567" s="50" t="s">
        <v>3814</v>
      </c>
      <c r="I567" s="106"/>
    </row>
    <row r="568" spans="1:9">
      <c r="A568" s="4">
        <v>203010019</v>
      </c>
      <c r="B568" s="100" t="s">
        <v>298</v>
      </c>
      <c r="C568" s="100" t="s">
        <v>7140</v>
      </c>
      <c r="D568" s="499">
        <v>13.72</v>
      </c>
      <c r="E568" s="252">
        <v>0</v>
      </c>
      <c r="F568" s="111">
        <f t="shared" ref="F568:F580" si="21">D568*E568</f>
        <v>0</v>
      </c>
      <c r="G568" s="46">
        <f t="shared" ref="G568:G580" si="22">E568/12</f>
        <v>0</v>
      </c>
      <c r="H568" s="103">
        <f t="shared" ref="H568:H580" si="23">F568/12</f>
        <v>0</v>
      </c>
    </row>
    <row r="569" spans="1:9">
      <c r="B569" s="100" t="s">
        <v>2519</v>
      </c>
      <c r="C569" s="100" t="s">
        <v>7141</v>
      </c>
      <c r="D569" s="499">
        <v>20.96</v>
      </c>
      <c r="E569" s="250">
        <v>0</v>
      </c>
      <c r="F569" s="112">
        <f t="shared" si="21"/>
        <v>0</v>
      </c>
      <c r="G569" s="1">
        <f t="shared" si="22"/>
        <v>0</v>
      </c>
      <c r="H569" s="24">
        <f t="shared" si="23"/>
        <v>0</v>
      </c>
    </row>
    <row r="570" spans="1:9">
      <c r="A570" s="4">
        <v>203010035</v>
      </c>
      <c r="B570" s="100" t="s">
        <v>299</v>
      </c>
      <c r="C570" s="100" t="s">
        <v>7142</v>
      </c>
      <c r="D570" s="499">
        <v>20.96</v>
      </c>
      <c r="E570" s="250">
        <v>0</v>
      </c>
      <c r="F570" s="112">
        <f t="shared" si="21"/>
        <v>0</v>
      </c>
      <c r="G570" s="1">
        <f t="shared" si="22"/>
        <v>0</v>
      </c>
      <c r="H570" s="24">
        <f t="shared" si="23"/>
        <v>0</v>
      </c>
    </row>
    <row r="571" spans="1:9">
      <c r="A571" s="4">
        <v>203010043</v>
      </c>
      <c r="B571" s="100" t="s">
        <v>300</v>
      </c>
      <c r="C571" s="100" t="s">
        <v>7143</v>
      </c>
      <c r="D571" s="499">
        <v>35.340000000000003</v>
      </c>
      <c r="E571" s="250">
        <v>0</v>
      </c>
      <c r="F571" s="112">
        <f t="shared" si="21"/>
        <v>0</v>
      </c>
      <c r="G571" s="1">
        <f t="shared" si="22"/>
        <v>0</v>
      </c>
      <c r="H571" s="24">
        <f t="shared" si="23"/>
        <v>0</v>
      </c>
    </row>
    <row r="572" spans="1:9">
      <c r="B572" s="100" t="s">
        <v>3938</v>
      </c>
      <c r="C572" s="100" t="s">
        <v>7144</v>
      </c>
      <c r="D572" s="499">
        <v>17.63</v>
      </c>
      <c r="E572" s="250">
        <v>0</v>
      </c>
      <c r="F572" s="112">
        <f t="shared" si="21"/>
        <v>0</v>
      </c>
      <c r="G572" s="1">
        <f t="shared" si="22"/>
        <v>0</v>
      </c>
      <c r="H572" s="24">
        <f t="shared" si="23"/>
        <v>0</v>
      </c>
    </row>
    <row r="573" spans="1:9">
      <c r="B573" s="100" t="s">
        <v>3939</v>
      </c>
      <c r="C573" s="100" t="s">
        <v>7145</v>
      </c>
      <c r="D573" s="499">
        <v>14.37</v>
      </c>
      <c r="E573" s="250">
        <v>0</v>
      </c>
      <c r="F573" s="112">
        <f t="shared" si="21"/>
        <v>0</v>
      </c>
      <c r="G573" s="1">
        <f t="shared" si="22"/>
        <v>0</v>
      </c>
      <c r="H573" s="24">
        <f t="shared" si="23"/>
        <v>0</v>
      </c>
    </row>
    <row r="574" spans="1:9">
      <c r="A574" s="4">
        <v>203020014</v>
      </c>
      <c r="B574" s="100" t="s">
        <v>301</v>
      </c>
      <c r="C574" s="100" t="s">
        <v>7146</v>
      </c>
      <c r="D574" s="499">
        <v>93.7</v>
      </c>
      <c r="E574" s="250">
        <v>0</v>
      </c>
      <c r="F574" s="112">
        <f t="shared" si="21"/>
        <v>0</v>
      </c>
      <c r="G574" s="1">
        <f t="shared" si="22"/>
        <v>0</v>
      </c>
      <c r="H574" s="24">
        <f t="shared" si="23"/>
        <v>0</v>
      </c>
    </row>
    <row r="575" spans="1:9">
      <c r="B575" s="100" t="s">
        <v>2520</v>
      </c>
      <c r="C575" s="100" t="s">
        <v>7147</v>
      </c>
      <c r="D575" s="499">
        <v>61.77</v>
      </c>
      <c r="E575" s="250">
        <v>0</v>
      </c>
      <c r="F575" s="112">
        <f t="shared" si="21"/>
        <v>0</v>
      </c>
      <c r="G575" s="1">
        <f t="shared" si="22"/>
        <v>0</v>
      </c>
      <c r="H575" s="24">
        <f t="shared" si="23"/>
        <v>0</v>
      </c>
    </row>
    <row r="576" spans="1:9">
      <c r="A576" s="4">
        <v>203020030</v>
      </c>
      <c r="B576" s="100" t="s">
        <v>302</v>
      </c>
      <c r="C576" s="100" t="s">
        <v>7148</v>
      </c>
      <c r="D576" s="499">
        <v>40.78</v>
      </c>
      <c r="E576" s="250">
        <v>0</v>
      </c>
      <c r="F576" s="112">
        <f t="shared" si="21"/>
        <v>0</v>
      </c>
      <c r="G576" s="1">
        <f t="shared" si="22"/>
        <v>0</v>
      </c>
      <c r="H576" s="24">
        <f t="shared" si="23"/>
        <v>0</v>
      </c>
    </row>
    <row r="577" spans="1:9">
      <c r="A577" s="4">
        <v>203020049</v>
      </c>
      <c r="B577" s="100" t="s">
        <v>303</v>
      </c>
      <c r="C577" s="100" t="s">
        <v>7149</v>
      </c>
      <c r="D577" s="499">
        <v>131.52000000000001</v>
      </c>
      <c r="E577" s="250">
        <v>0</v>
      </c>
      <c r="F577" s="112">
        <f t="shared" si="21"/>
        <v>0</v>
      </c>
      <c r="G577" s="1">
        <f t="shared" si="22"/>
        <v>0</v>
      </c>
      <c r="H577" s="24">
        <f t="shared" si="23"/>
        <v>0</v>
      </c>
    </row>
    <row r="578" spans="1:9">
      <c r="A578" s="4">
        <v>203020065</v>
      </c>
      <c r="B578" s="100" t="s">
        <v>304</v>
      </c>
      <c r="C578" s="100" t="s">
        <v>7150</v>
      </c>
      <c r="D578" s="499">
        <v>45.83</v>
      </c>
      <c r="E578" s="250">
        <v>0</v>
      </c>
      <c r="F578" s="112">
        <f t="shared" si="21"/>
        <v>0</v>
      </c>
      <c r="G578" s="1">
        <f t="shared" si="22"/>
        <v>0</v>
      </c>
      <c r="H578" s="24">
        <f t="shared" si="23"/>
        <v>0</v>
      </c>
    </row>
    <row r="579" spans="1:9">
      <c r="A579" s="4">
        <v>203020073</v>
      </c>
      <c r="B579" s="100" t="s">
        <v>305</v>
      </c>
      <c r="C579" s="100" t="s">
        <v>7151</v>
      </c>
      <c r="D579" s="499">
        <v>61.77</v>
      </c>
      <c r="E579" s="250">
        <v>0</v>
      </c>
      <c r="F579" s="112">
        <f t="shared" si="21"/>
        <v>0</v>
      </c>
      <c r="G579" s="1">
        <f t="shared" si="22"/>
        <v>0</v>
      </c>
      <c r="H579" s="24">
        <f t="shared" si="23"/>
        <v>0</v>
      </c>
    </row>
    <row r="580" spans="1:9">
      <c r="A580" s="4">
        <v>203020081</v>
      </c>
      <c r="B580" s="100" t="s">
        <v>306</v>
      </c>
      <c r="C580" s="100" t="s">
        <v>7152</v>
      </c>
      <c r="D580" s="499">
        <v>40.78</v>
      </c>
      <c r="E580" s="250">
        <v>0</v>
      </c>
      <c r="F580" s="3">
        <f t="shared" si="21"/>
        <v>0</v>
      </c>
      <c r="G580" s="1">
        <f t="shared" si="22"/>
        <v>0</v>
      </c>
      <c r="H580" s="24">
        <f t="shared" si="23"/>
        <v>0</v>
      </c>
    </row>
    <row r="581" spans="1:9">
      <c r="A581" s="25" t="s">
        <v>1</v>
      </c>
      <c r="B581" s="606" t="s">
        <v>7726</v>
      </c>
      <c r="C581" s="607"/>
      <c r="D581" s="18">
        <f>SUM(D568:D580)</f>
        <v>599.13</v>
      </c>
      <c r="E581" s="104">
        <f>SUM(E568:E580)</f>
        <v>0</v>
      </c>
      <c r="F581" s="18">
        <f>SUM(F568:F580)</f>
        <v>0</v>
      </c>
      <c r="G581" s="19">
        <f>SUM(G568:G580)</f>
        <v>0</v>
      </c>
      <c r="H581" s="18">
        <f>SUM(H568:H580)</f>
        <v>0</v>
      </c>
    </row>
    <row r="582" spans="1:9">
      <c r="A582" s="4">
        <v>0</v>
      </c>
      <c r="B582" s="16"/>
      <c r="C582" s="16"/>
      <c r="D582" s="16"/>
      <c r="E582" s="34"/>
      <c r="F582" s="35"/>
      <c r="G582" s="16"/>
      <c r="H582" s="16"/>
    </row>
    <row r="583" spans="1:9" s="5" customFormat="1" ht="15" customHeight="1">
      <c r="A583" s="4" t="s">
        <v>307</v>
      </c>
      <c r="B583" s="585" t="s">
        <v>307</v>
      </c>
      <c r="C583" s="586"/>
      <c r="D583" s="604" t="str">
        <f>D$13</f>
        <v>SIGTAP
08/2025</v>
      </c>
      <c r="E583" s="570" t="str">
        <f>E$13</f>
        <v>CNES_ESTABELECIMENTO</v>
      </c>
      <c r="F583" s="570"/>
      <c r="G583" s="570"/>
      <c r="H583" s="570"/>
      <c r="I583" s="106"/>
    </row>
    <row r="584" spans="1:9" s="5" customFormat="1" ht="22.5">
      <c r="A584" s="4">
        <v>0</v>
      </c>
      <c r="B584" s="587"/>
      <c r="C584" s="588"/>
      <c r="D584" s="605"/>
      <c r="E584" s="12" t="s">
        <v>12</v>
      </c>
      <c r="F584" s="50" t="s">
        <v>3815</v>
      </c>
      <c r="G584" s="51" t="s">
        <v>3756</v>
      </c>
      <c r="H584" s="50" t="s">
        <v>3814</v>
      </c>
      <c r="I584" s="106"/>
    </row>
    <row r="585" spans="1:9">
      <c r="A585" s="4">
        <v>204010039</v>
      </c>
      <c r="B585" s="100" t="s">
        <v>2521</v>
      </c>
      <c r="C585" s="100" t="s">
        <v>3940</v>
      </c>
      <c r="D585" s="498">
        <v>48.85</v>
      </c>
      <c r="E585" s="357" t="s">
        <v>8051</v>
      </c>
      <c r="F585" s="45">
        <f t="shared" ref="F585:F630" si="24">D585*E585</f>
        <v>0</v>
      </c>
      <c r="G585" s="46">
        <f t="shared" ref="G585:G630" si="25">E585/12</f>
        <v>0</v>
      </c>
      <c r="H585" s="45">
        <f t="shared" ref="H585:H630" si="26">F585/12</f>
        <v>0</v>
      </c>
    </row>
    <row r="586" spans="1:9">
      <c r="B586" s="100" t="s">
        <v>2522</v>
      </c>
      <c r="C586" s="100" t="s">
        <v>3941</v>
      </c>
      <c r="D586" s="498">
        <v>27.32</v>
      </c>
      <c r="E586" s="357" t="s">
        <v>8051</v>
      </c>
      <c r="F586" s="45">
        <f t="shared" si="24"/>
        <v>0</v>
      </c>
      <c r="G586" s="46">
        <f t="shared" si="25"/>
        <v>0</v>
      </c>
      <c r="H586" s="45">
        <f t="shared" si="26"/>
        <v>0</v>
      </c>
    </row>
    <row r="587" spans="1:9">
      <c r="B587" s="100" t="s">
        <v>308</v>
      </c>
      <c r="C587" s="100" t="s">
        <v>5989</v>
      </c>
      <c r="D587" s="498">
        <v>8.3800000000000008</v>
      </c>
      <c r="E587" s="357" t="s">
        <v>8051</v>
      </c>
      <c r="F587" s="45">
        <f t="shared" ref="F587" si="27">D587*E587</f>
        <v>0</v>
      </c>
      <c r="G587" s="46">
        <f t="shared" ref="G587" si="28">E587/12</f>
        <v>0</v>
      </c>
      <c r="H587" s="45">
        <f t="shared" ref="H587" si="29">F587/12</f>
        <v>0</v>
      </c>
    </row>
    <row r="588" spans="1:9">
      <c r="A588" s="4">
        <v>204010047</v>
      </c>
      <c r="B588" s="100" t="s">
        <v>2523</v>
      </c>
      <c r="C588" s="100" t="s">
        <v>5990</v>
      </c>
      <c r="D588" s="498">
        <v>6.96</v>
      </c>
      <c r="E588" s="357">
        <v>0</v>
      </c>
      <c r="F588" s="45">
        <f t="shared" si="24"/>
        <v>0</v>
      </c>
      <c r="G588" s="46">
        <f t="shared" si="25"/>
        <v>0</v>
      </c>
      <c r="H588" s="45">
        <f t="shared" si="26"/>
        <v>0</v>
      </c>
    </row>
    <row r="589" spans="1:9">
      <c r="A589" s="4">
        <v>204010055</v>
      </c>
      <c r="B589" s="100" t="s">
        <v>309</v>
      </c>
      <c r="C589" s="100" t="s">
        <v>5991</v>
      </c>
      <c r="D589" s="498">
        <v>8.3800000000000008</v>
      </c>
      <c r="E589" s="357">
        <v>0</v>
      </c>
      <c r="F589" s="45">
        <f t="shared" si="24"/>
        <v>0</v>
      </c>
      <c r="G589" s="46">
        <f t="shared" si="25"/>
        <v>0</v>
      </c>
      <c r="H589" s="45">
        <f t="shared" si="26"/>
        <v>0</v>
      </c>
    </row>
    <row r="590" spans="1:9">
      <c r="A590" s="4">
        <v>204010063</v>
      </c>
      <c r="B590" s="100" t="s">
        <v>310</v>
      </c>
      <c r="C590" s="100" t="s">
        <v>5992</v>
      </c>
      <c r="D590" s="498">
        <v>6.88</v>
      </c>
      <c r="E590" s="357">
        <v>0</v>
      </c>
      <c r="F590" s="45">
        <f t="shared" si="24"/>
        <v>0</v>
      </c>
      <c r="G590" s="46">
        <f t="shared" si="25"/>
        <v>0</v>
      </c>
      <c r="H590" s="45">
        <f t="shared" si="26"/>
        <v>0</v>
      </c>
    </row>
    <row r="591" spans="1:9">
      <c r="A591" s="4">
        <v>204010071</v>
      </c>
      <c r="B591" s="100" t="s">
        <v>311</v>
      </c>
      <c r="C591" s="100" t="s">
        <v>5993</v>
      </c>
      <c r="D591" s="498">
        <v>9.15</v>
      </c>
      <c r="E591" s="357">
        <v>0</v>
      </c>
      <c r="F591" s="45">
        <f t="shared" si="24"/>
        <v>0</v>
      </c>
      <c r="G591" s="46">
        <f t="shared" si="25"/>
        <v>0</v>
      </c>
      <c r="H591" s="45">
        <f t="shared" si="26"/>
        <v>0</v>
      </c>
    </row>
    <row r="592" spans="1:9">
      <c r="A592" s="4">
        <v>204010080</v>
      </c>
      <c r="B592" s="100" t="s">
        <v>312</v>
      </c>
      <c r="C592" s="100" t="s">
        <v>5994</v>
      </c>
      <c r="D592" s="498">
        <v>7.52</v>
      </c>
      <c r="E592" s="357">
        <v>0</v>
      </c>
      <c r="F592" s="45">
        <f t="shared" si="24"/>
        <v>0</v>
      </c>
      <c r="G592" s="46">
        <f t="shared" si="25"/>
        <v>0</v>
      </c>
      <c r="H592" s="45">
        <f t="shared" si="26"/>
        <v>0</v>
      </c>
    </row>
    <row r="593" spans="1:8">
      <c r="B593" s="100" t="s">
        <v>2524</v>
      </c>
      <c r="C593" s="100" t="s">
        <v>3942</v>
      </c>
      <c r="D593" s="498">
        <v>5.74</v>
      </c>
      <c r="E593" s="357">
        <v>0</v>
      </c>
      <c r="F593" s="45">
        <f t="shared" si="24"/>
        <v>0</v>
      </c>
      <c r="G593" s="46">
        <f t="shared" si="25"/>
        <v>0</v>
      </c>
      <c r="H593" s="45">
        <f t="shared" si="26"/>
        <v>0</v>
      </c>
    </row>
    <row r="594" spans="1:8">
      <c r="A594" s="4">
        <v>204010101</v>
      </c>
      <c r="B594" s="100" t="s">
        <v>313</v>
      </c>
      <c r="C594" s="100" t="s">
        <v>5995</v>
      </c>
      <c r="D594" s="498">
        <v>9.0299999999999994</v>
      </c>
      <c r="E594" s="357">
        <v>0</v>
      </c>
      <c r="F594" s="45">
        <f t="shared" si="24"/>
        <v>0</v>
      </c>
      <c r="G594" s="46">
        <f t="shared" si="25"/>
        <v>0</v>
      </c>
      <c r="H594" s="45">
        <f t="shared" si="26"/>
        <v>0</v>
      </c>
    </row>
    <row r="595" spans="1:8">
      <c r="B595" s="100" t="s">
        <v>2525</v>
      </c>
      <c r="C595" s="100" t="s">
        <v>5996</v>
      </c>
      <c r="D595" s="498">
        <v>7.2</v>
      </c>
      <c r="E595" s="357">
        <v>0</v>
      </c>
      <c r="F595" s="45">
        <f t="shared" si="24"/>
        <v>0</v>
      </c>
      <c r="G595" s="46">
        <f t="shared" si="25"/>
        <v>0</v>
      </c>
      <c r="H595" s="45">
        <f t="shared" si="26"/>
        <v>0</v>
      </c>
    </row>
    <row r="596" spans="1:8">
      <c r="A596" s="4">
        <v>204010128</v>
      </c>
      <c r="B596" s="100" t="s">
        <v>314</v>
      </c>
      <c r="C596" s="100" t="s">
        <v>5997</v>
      </c>
      <c r="D596" s="498">
        <v>8.3800000000000008</v>
      </c>
      <c r="E596" s="357">
        <v>0</v>
      </c>
      <c r="F596" s="45">
        <f t="shared" si="24"/>
        <v>0</v>
      </c>
      <c r="G596" s="46">
        <f t="shared" si="25"/>
        <v>0</v>
      </c>
      <c r="H596" s="45">
        <f t="shared" si="26"/>
        <v>0</v>
      </c>
    </row>
    <row r="597" spans="1:8">
      <c r="B597" s="100" t="s">
        <v>2526</v>
      </c>
      <c r="C597" s="100" t="s">
        <v>5998</v>
      </c>
      <c r="D597" s="498">
        <v>7.98</v>
      </c>
      <c r="E597" s="357">
        <v>0</v>
      </c>
      <c r="F597" s="45">
        <f t="shared" si="24"/>
        <v>0</v>
      </c>
      <c r="G597" s="46">
        <f t="shared" si="25"/>
        <v>0</v>
      </c>
      <c r="H597" s="45">
        <f t="shared" si="26"/>
        <v>0</v>
      </c>
    </row>
    <row r="598" spans="1:8">
      <c r="A598" s="4">
        <v>204010144</v>
      </c>
      <c r="B598" s="100" t="s">
        <v>315</v>
      </c>
      <c r="C598" s="100" t="s">
        <v>5999</v>
      </c>
      <c r="D598" s="498">
        <v>7.32</v>
      </c>
      <c r="E598" s="357">
        <v>0</v>
      </c>
      <c r="F598" s="45">
        <f t="shared" si="24"/>
        <v>0</v>
      </c>
      <c r="G598" s="46">
        <f t="shared" si="25"/>
        <v>0</v>
      </c>
      <c r="H598" s="45">
        <f t="shared" si="26"/>
        <v>0</v>
      </c>
    </row>
    <row r="599" spans="1:8">
      <c r="A599" s="4">
        <v>204010152</v>
      </c>
      <c r="B599" s="100" t="s">
        <v>316</v>
      </c>
      <c r="C599" s="100" t="s">
        <v>6000</v>
      </c>
      <c r="D599" s="498">
        <v>7.2</v>
      </c>
      <c r="E599" s="357">
        <v>0</v>
      </c>
      <c r="F599" s="45">
        <f t="shared" si="24"/>
        <v>0</v>
      </c>
      <c r="G599" s="46">
        <f t="shared" si="25"/>
        <v>0</v>
      </c>
      <c r="H599" s="45">
        <f t="shared" si="26"/>
        <v>0</v>
      </c>
    </row>
    <row r="600" spans="1:8">
      <c r="B600" s="100" t="s">
        <v>2527</v>
      </c>
      <c r="C600" s="100" t="s">
        <v>3943</v>
      </c>
      <c r="D600" s="498">
        <v>3.51</v>
      </c>
      <c r="E600" s="357">
        <v>0</v>
      </c>
      <c r="F600" s="45">
        <f t="shared" si="24"/>
        <v>0</v>
      </c>
      <c r="G600" s="46">
        <f t="shared" si="25"/>
        <v>0</v>
      </c>
      <c r="H600" s="45">
        <f t="shared" si="26"/>
        <v>0</v>
      </c>
    </row>
    <row r="601" spans="1:8">
      <c r="B601" s="100" t="s">
        <v>2528</v>
      </c>
      <c r="C601" s="100" t="s">
        <v>6001</v>
      </c>
      <c r="D601" s="498">
        <v>9.0299999999999994</v>
      </c>
      <c r="E601" s="357">
        <v>0</v>
      </c>
      <c r="F601" s="45">
        <f t="shared" si="24"/>
        <v>0</v>
      </c>
      <c r="G601" s="46">
        <f t="shared" si="25"/>
        <v>0</v>
      </c>
      <c r="H601" s="45">
        <f t="shared" si="26"/>
        <v>0</v>
      </c>
    </row>
    <row r="602" spans="1:8">
      <c r="B602" s="100" t="s">
        <v>2529</v>
      </c>
      <c r="C602" s="100" t="s">
        <v>6002</v>
      </c>
      <c r="D602" s="498">
        <v>48.85</v>
      </c>
      <c r="E602" s="357">
        <v>0</v>
      </c>
      <c r="F602" s="45">
        <f t="shared" si="24"/>
        <v>0</v>
      </c>
      <c r="G602" s="46">
        <f t="shared" si="25"/>
        <v>0</v>
      </c>
      <c r="H602" s="45">
        <f t="shared" si="26"/>
        <v>0</v>
      </c>
    </row>
    <row r="603" spans="1:8">
      <c r="B603" s="100" t="s">
        <v>2530</v>
      </c>
      <c r="C603" s="100" t="s">
        <v>6003</v>
      </c>
      <c r="D603" s="498">
        <v>6.44</v>
      </c>
      <c r="E603" s="357">
        <v>0</v>
      </c>
      <c r="F603" s="45">
        <f t="shared" si="24"/>
        <v>0</v>
      </c>
      <c r="G603" s="46">
        <f t="shared" si="25"/>
        <v>0</v>
      </c>
      <c r="H603" s="45">
        <f t="shared" si="26"/>
        <v>0</v>
      </c>
    </row>
    <row r="604" spans="1:8">
      <c r="A604" s="4">
        <v>204020026</v>
      </c>
      <c r="B604" s="100" t="s">
        <v>317</v>
      </c>
      <c r="C604" s="100" t="s">
        <v>6004</v>
      </c>
      <c r="D604" s="498">
        <v>19.600000000000001</v>
      </c>
      <c r="E604" s="357">
        <v>0</v>
      </c>
      <c r="F604" s="45">
        <f t="shared" si="24"/>
        <v>0</v>
      </c>
      <c r="G604" s="46">
        <f t="shared" si="25"/>
        <v>0</v>
      </c>
      <c r="H604" s="45">
        <f t="shared" si="26"/>
        <v>0</v>
      </c>
    </row>
    <row r="605" spans="1:8">
      <c r="A605" s="4">
        <v>204020034</v>
      </c>
      <c r="B605" s="100" t="s">
        <v>318</v>
      </c>
      <c r="C605" s="100" t="s">
        <v>6005</v>
      </c>
      <c r="D605" s="498">
        <v>8.33</v>
      </c>
      <c r="E605" s="357">
        <v>0</v>
      </c>
      <c r="F605" s="45">
        <f t="shared" si="24"/>
        <v>0</v>
      </c>
      <c r="G605" s="46">
        <f t="shared" si="25"/>
        <v>0</v>
      </c>
      <c r="H605" s="45">
        <f t="shared" si="26"/>
        <v>0</v>
      </c>
    </row>
    <row r="606" spans="1:8">
      <c r="A606" s="4">
        <v>204020042</v>
      </c>
      <c r="B606" s="100" t="s">
        <v>319</v>
      </c>
      <c r="C606" s="100" t="s">
        <v>6006</v>
      </c>
      <c r="D606" s="498">
        <v>8.19</v>
      </c>
      <c r="E606" s="357">
        <v>0</v>
      </c>
      <c r="F606" s="45">
        <f t="shared" si="24"/>
        <v>0</v>
      </c>
      <c r="G606" s="46">
        <f t="shared" si="25"/>
        <v>0</v>
      </c>
      <c r="H606" s="45">
        <f t="shared" si="26"/>
        <v>0</v>
      </c>
    </row>
    <row r="607" spans="1:8">
      <c r="A607" s="4">
        <v>204020050</v>
      </c>
      <c r="B607" s="100" t="s">
        <v>320</v>
      </c>
      <c r="C607" s="100" t="s">
        <v>6007</v>
      </c>
      <c r="D607" s="498">
        <v>10.29</v>
      </c>
      <c r="E607" s="357">
        <v>0</v>
      </c>
      <c r="F607" s="45">
        <f t="shared" si="24"/>
        <v>0</v>
      </c>
      <c r="G607" s="46">
        <f t="shared" si="25"/>
        <v>0</v>
      </c>
      <c r="H607" s="45">
        <f t="shared" si="26"/>
        <v>0</v>
      </c>
    </row>
    <row r="608" spans="1:8">
      <c r="A608" s="4">
        <v>204020069</v>
      </c>
      <c r="B608" s="100" t="s">
        <v>321</v>
      </c>
      <c r="C608" s="100" t="s">
        <v>6008</v>
      </c>
      <c r="D608" s="498">
        <v>10.96</v>
      </c>
      <c r="E608" s="357">
        <v>0</v>
      </c>
      <c r="F608" s="45">
        <f t="shared" si="24"/>
        <v>0</v>
      </c>
      <c r="G608" s="46">
        <f t="shared" si="25"/>
        <v>0</v>
      </c>
      <c r="H608" s="45">
        <f t="shared" si="26"/>
        <v>0</v>
      </c>
    </row>
    <row r="609" spans="1:8">
      <c r="A609" s="4">
        <v>204020077</v>
      </c>
      <c r="B609" s="100" t="s">
        <v>322</v>
      </c>
      <c r="C609" s="100" t="s">
        <v>6009</v>
      </c>
      <c r="D609" s="498">
        <v>14.9</v>
      </c>
      <c r="E609" s="357">
        <v>0</v>
      </c>
      <c r="F609" s="45">
        <f t="shared" si="24"/>
        <v>0</v>
      </c>
      <c r="G609" s="46">
        <f t="shared" si="25"/>
        <v>0</v>
      </c>
      <c r="H609" s="45">
        <f t="shared" si="26"/>
        <v>0</v>
      </c>
    </row>
    <row r="610" spans="1:8">
      <c r="A610" s="4">
        <v>204020085</v>
      </c>
      <c r="B610" s="100" t="s">
        <v>323</v>
      </c>
      <c r="C610" s="100" t="s">
        <v>6010</v>
      </c>
      <c r="D610" s="498">
        <v>16.88</v>
      </c>
      <c r="E610" s="357">
        <v>0</v>
      </c>
      <c r="F610" s="45">
        <f t="shared" si="24"/>
        <v>0</v>
      </c>
      <c r="G610" s="46">
        <f t="shared" si="25"/>
        <v>0</v>
      </c>
      <c r="H610" s="45">
        <f t="shared" si="26"/>
        <v>0</v>
      </c>
    </row>
    <row r="611" spans="1:8">
      <c r="A611" s="4">
        <v>204020093</v>
      </c>
      <c r="B611" s="100" t="s">
        <v>324</v>
      </c>
      <c r="C611" s="100" t="s">
        <v>6011</v>
      </c>
      <c r="D611" s="498">
        <v>9.16</v>
      </c>
      <c r="E611" s="357">
        <v>0</v>
      </c>
      <c r="F611" s="45">
        <f t="shared" si="24"/>
        <v>0</v>
      </c>
      <c r="G611" s="46">
        <f t="shared" si="25"/>
        <v>0</v>
      </c>
      <c r="H611" s="45">
        <f t="shared" si="26"/>
        <v>0</v>
      </c>
    </row>
    <row r="612" spans="1:8">
      <c r="A612" s="4">
        <v>204020107</v>
      </c>
      <c r="B612" s="100" t="s">
        <v>325</v>
      </c>
      <c r="C612" s="100" t="s">
        <v>6012</v>
      </c>
      <c r="D612" s="498">
        <v>9.73</v>
      </c>
      <c r="E612" s="357">
        <v>0</v>
      </c>
      <c r="F612" s="45">
        <f t="shared" si="24"/>
        <v>0</v>
      </c>
      <c r="G612" s="46">
        <f t="shared" si="25"/>
        <v>0</v>
      </c>
      <c r="H612" s="45">
        <f t="shared" si="26"/>
        <v>0</v>
      </c>
    </row>
    <row r="613" spans="1:8">
      <c r="A613" s="4">
        <v>204020115</v>
      </c>
      <c r="B613" s="100" t="s">
        <v>326</v>
      </c>
      <c r="C613" s="100" t="s">
        <v>6013</v>
      </c>
      <c r="D613" s="498">
        <v>15.58</v>
      </c>
      <c r="E613" s="357">
        <v>0</v>
      </c>
      <c r="F613" s="45">
        <f t="shared" si="24"/>
        <v>0</v>
      </c>
      <c r="G613" s="46">
        <f t="shared" si="25"/>
        <v>0</v>
      </c>
      <c r="H613" s="45">
        <f t="shared" si="26"/>
        <v>0</v>
      </c>
    </row>
    <row r="614" spans="1:8">
      <c r="A614" s="4">
        <v>204020123</v>
      </c>
      <c r="B614" s="100" t="s">
        <v>327</v>
      </c>
      <c r="C614" s="100" t="s">
        <v>6014</v>
      </c>
      <c r="D614" s="498">
        <v>7.8</v>
      </c>
      <c r="E614" s="357">
        <v>0</v>
      </c>
      <c r="F614" s="45">
        <f t="shared" si="24"/>
        <v>0</v>
      </c>
      <c r="G614" s="46">
        <f t="shared" si="25"/>
        <v>0</v>
      </c>
      <c r="H614" s="45">
        <f t="shared" si="26"/>
        <v>0</v>
      </c>
    </row>
    <row r="615" spans="1:8">
      <c r="B615" s="100" t="s">
        <v>2532</v>
      </c>
      <c r="C615" s="100" t="s">
        <v>6015</v>
      </c>
      <c r="D615" s="498">
        <v>0</v>
      </c>
      <c r="E615" s="357">
        <v>0</v>
      </c>
      <c r="F615" s="45">
        <f t="shared" si="24"/>
        <v>0</v>
      </c>
      <c r="G615" s="46">
        <f t="shared" si="25"/>
        <v>0</v>
      </c>
      <c r="H615" s="45">
        <f t="shared" si="26"/>
        <v>0</v>
      </c>
    </row>
    <row r="616" spans="1:8">
      <c r="A616" s="4">
        <v>204030030</v>
      </c>
      <c r="B616" s="100" t="s">
        <v>2533</v>
      </c>
      <c r="C616" s="100" t="s">
        <v>3944</v>
      </c>
      <c r="D616" s="498">
        <v>110.41</v>
      </c>
      <c r="E616" s="357">
        <v>0</v>
      </c>
      <c r="F616" s="45">
        <f t="shared" si="24"/>
        <v>0</v>
      </c>
      <c r="G616" s="46">
        <f t="shared" si="25"/>
        <v>0</v>
      </c>
      <c r="H616" s="45">
        <f t="shared" si="26"/>
        <v>0</v>
      </c>
    </row>
    <row r="617" spans="1:8">
      <c r="B617" s="100" t="s">
        <v>2534</v>
      </c>
      <c r="C617" s="100" t="s">
        <v>6016</v>
      </c>
      <c r="D617" s="498">
        <v>57.16</v>
      </c>
      <c r="E617" s="357">
        <v>0</v>
      </c>
      <c r="F617" s="45">
        <f t="shared" si="24"/>
        <v>0</v>
      </c>
      <c r="G617" s="46">
        <f t="shared" si="25"/>
        <v>0</v>
      </c>
      <c r="H617" s="45">
        <f t="shared" si="26"/>
        <v>0</v>
      </c>
    </row>
    <row r="618" spans="1:8">
      <c r="B618" s="100" t="s">
        <v>328</v>
      </c>
      <c r="C618" s="100" t="s">
        <v>6017</v>
      </c>
      <c r="D618" s="498">
        <v>22.5</v>
      </c>
      <c r="E618" s="357">
        <v>0</v>
      </c>
      <c r="F618" s="45">
        <f t="shared" si="24"/>
        <v>0</v>
      </c>
      <c r="G618" s="46">
        <f t="shared" si="25"/>
        <v>0</v>
      </c>
      <c r="H618" s="45">
        <f t="shared" si="26"/>
        <v>0</v>
      </c>
    </row>
    <row r="619" spans="1:8">
      <c r="B619" s="100" t="s">
        <v>2535</v>
      </c>
      <c r="C619" s="100" t="s">
        <v>6018</v>
      </c>
      <c r="D619" s="498">
        <v>62.5</v>
      </c>
      <c r="E619" s="357">
        <v>0</v>
      </c>
      <c r="F619" s="45">
        <f t="shared" si="24"/>
        <v>0</v>
      </c>
      <c r="G619" s="46">
        <f t="shared" si="25"/>
        <v>0</v>
      </c>
      <c r="H619" s="45">
        <f t="shared" si="26"/>
        <v>0</v>
      </c>
    </row>
    <row r="620" spans="1:8">
      <c r="A620" s="4">
        <v>204030072</v>
      </c>
      <c r="B620" s="100" t="s">
        <v>2536</v>
      </c>
      <c r="C620" s="100" t="s">
        <v>6019</v>
      </c>
      <c r="D620" s="498">
        <v>14.32</v>
      </c>
      <c r="E620" s="357">
        <v>0</v>
      </c>
      <c r="F620" s="45">
        <f t="shared" si="24"/>
        <v>0</v>
      </c>
      <c r="G620" s="46">
        <f t="shared" si="25"/>
        <v>0</v>
      </c>
      <c r="H620" s="45">
        <f t="shared" si="26"/>
        <v>0</v>
      </c>
    </row>
    <row r="621" spans="1:8">
      <c r="A621" s="4">
        <v>204030080</v>
      </c>
      <c r="B621" s="100" t="s">
        <v>2537</v>
      </c>
      <c r="C621" s="100" t="s">
        <v>6020</v>
      </c>
      <c r="D621" s="498">
        <v>9.0500000000000007</v>
      </c>
      <c r="E621" s="357">
        <v>0</v>
      </c>
      <c r="F621" s="45">
        <f t="shared" si="24"/>
        <v>0</v>
      </c>
      <c r="G621" s="46">
        <f t="shared" si="25"/>
        <v>0</v>
      </c>
      <c r="H621" s="45">
        <f t="shared" si="26"/>
        <v>0</v>
      </c>
    </row>
    <row r="622" spans="1:8">
      <c r="A622" s="4">
        <v>204030099</v>
      </c>
      <c r="B622" s="100" t="s">
        <v>329</v>
      </c>
      <c r="C622" s="100" t="s">
        <v>6021</v>
      </c>
      <c r="D622" s="498">
        <v>8.3699999999999992</v>
      </c>
      <c r="E622" s="357">
        <v>0</v>
      </c>
      <c r="F622" s="45">
        <f t="shared" si="24"/>
        <v>0</v>
      </c>
      <c r="G622" s="46">
        <f t="shared" si="25"/>
        <v>0</v>
      </c>
      <c r="H622" s="45">
        <f t="shared" si="26"/>
        <v>0</v>
      </c>
    </row>
    <row r="623" spans="1:8">
      <c r="A623" s="4">
        <v>204030102</v>
      </c>
      <c r="B623" s="100" t="s">
        <v>330</v>
      </c>
      <c r="C623" s="100" t="s">
        <v>6022</v>
      </c>
      <c r="D623" s="498">
        <v>19.239999999999998</v>
      </c>
      <c r="E623" s="357">
        <v>0</v>
      </c>
      <c r="F623" s="45">
        <f t="shared" si="24"/>
        <v>0</v>
      </c>
      <c r="G623" s="46">
        <f t="shared" si="25"/>
        <v>0</v>
      </c>
      <c r="H623" s="45">
        <f t="shared" si="26"/>
        <v>0</v>
      </c>
    </row>
    <row r="624" spans="1:8">
      <c r="A624" s="4">
        <v>204030110</v>
      </c>
      <c r="B624" s="100" t="s">
        <v>331</v>
      </c>
      <c r="C624" s="100" t="s">
        <v>6023</v>
      </c>
      <c r="D624" s="498">
        <v>7.98</v>
      </c>
      <c r="E624" s="357">
        <v>0</v>
      </c>
      <c r="F624" s="45">
        <f t="shared" si="24"/>
        <v>0</v>
      </c>
      <c r="G624" s="46">
        <f t="shared" si="25"/>
        <v>0</v>
      </c>
      <c r="H624" s="45">
        <f t="shared" si="26"/>
        <v>0</v>
      </c>
    </row>
    <row r="625" spans="1:8">
      <c r="B625" s="100" t="s">
        <v>332</v>
      </c>
      <c r="C625" s="100" t="s">
        <v>6024</v>
      </c>
      <c r="D625" s="498">
        <v>8.73</v>
      </c>
      <c r="E625" s="357">
        <v>0</v>
      </c>
      <c r="F625" s="45">
        <f t="shared" si="24"/>
        <v>0</v>
      </c>
      <c r="G625" s="46">
        <f t="shared" si="25"/>
        <v>0</v>
      </c>
      <c r="H625" s="45">
        <f t="shared" si="26"/>
        <v>0</v>
      </c>
    </row>
    <row r="626" spans="1:8">
      <c r="A626" s="4">
        <v>204030137</v>
      </c>
      <c r="B626" s="100" t="s">
        <v>333</v>
      </c>
      <c r="C626" s="100" t="s">
        <v>6025</v>
      </c>
      <c r="D626" s="498">
        <v>27.27</v>
      </c>
      <c r="E626" s="357">
        <v>0</v>
      </c>
      <c r="F626" s="45">
        <f t="shared" si="24"/>
        <v>0</v>
      </c>
      <c r="G626" s="46">
        <f t="shared" si="25"/>
        <v>0</v>
      </c>
      <c r="H626" s="45">
        <f t="shared" si="26"/>
        <v>0</v>
      </c>
    </row>
    <row r="627" spans="1:8">
      <c r="A627" s="4">
        <v>204030145</v>
      </c>
      <c r="B627" s="100" t="s">
        <v>2538</v>
      </c>
      <c r="C627" s="100" t="s">
        <v>6026</v>
      </c>
      <c r="D627" s="498">
        <v>5.56</v>
      </c>
      <c r="E627" s="357">
        <v>0</v>
      </c>
      <c r="F627" s="45">
        <f t="shared" si="24"/>
        <v>0</v>
      </c>
      <c r="G627" s="46">
        <f t="shared" si="25"/>
        <v>0</v>
      </c>
      <c r="H627" s="45">
        <f t="shared" si="26"/>
        <v>0</v>
      </c>
    </row>
    <row r="628" spans="1:8">
      <c r="A628" s="4">
        <v>204030153</v>
      </c>
      <c r="B628" s="100" t="s">
        <v>334</v>
      </c>
      <c r="C628" s="100" t="s">
        <v>7139</v>
      </c>
      <c r="D628" s="498">
        <v>14.32</v>
      </c>
      <c r="E628" s="357">
        <v>0</v>
      </c>
      <c r="F628" s="45">
        <f t="shared" si="24"/>
        <v>0</v>
      </c>
      <c r="G628" s="46">
        <f t="shared" si="25"/>
        <v>0</v>
      </c>
      <c r="H628" s="45">
        <f t="shared" si="26"/>
        <v>0</v>
      </c>
    </row>
    <row r="629" spans="1:8">
      <c r="A629" s="4">
        <v>204030161</v>
      </c>
      <c r="B629" s="100" t="s">
        <v>335</v>
      </c>
      <c r="C629" s="100" t="s">
        <v>6027</v>
      </c>
      <c r="D629" s="498">
        <v>12.02</v>
      </c>
      <c r="E629" s="357">
        <v>0</v>
      </c>
      <c r="F629" s="45">
        <f t="shared" si="24"/>
        <v>0</v>
      </c>
      <c r="G629" s="46">
        <f t="shared" si="25"/>
        <v>0</v>
      </c>
      <c r="H629" s="45">
        <f t="shared" si="26"/>
        <v>0</v>
      </c>
    </row>
    <row r="630" spans="1:8">
      <c r="A630" s="4">
        <v>204030170</v>
      </c>
      <c r="B630" s="100" t="s">
        <v>336</v>
      </c>
      <c r="C630" s="100" t="s">
        <v>6028</v>
      </c>
      <c r="D630" s="498">
        <v>9.5</v>
      </c>
      <c r="E630" s="357">
        <v>0</v>
      </c>
      <c r="F630" s="45">
        <f t="shared" si="24"/>
        <v>0</v>
      </c>
      <c r="G630" s="46">
        <f t="shared" si="25"/>
        <v>0</v>
      </c>
      <c r="H630" s="45">
        <f t="shared" si="26"/>
        <v>0</v>
      </c>
    </row>
    <row r="631" spans="1:8">
      <c r="A631" s="4">
        <v>204030188</v>
      </c>
      <c r="B631" s="100" t="s">
        <v>337</v>
      </c>
      <c r="C631" s="100" t="s">
        <v>6029</v>
      </c>
      <c r="D631" s="498">
        <v>6.55</v>
      </c>
      <c r="E631" s="357">
        <v>0</v>
      </c>
      <c r="F631" s="45">
        <f t="shared" ref="F631:F671" si="30">D631*E631</f>
        <v>0</v>
      </c>
      <c r="G631" s="46">
        <f t="shared" ref="G631:G677" si="31">E631/12</f>
        <v>0</v>
      </c>
      <c r="H631" s="45">
        <f t="shared" ref="H631:H677" si="32">F631/12</f>
        <v>0</v>
      </c>
    </row>
    <row r="632" spans="1:8">
      <c r="A632" s="4">
        <v>204040019</v>
      </c>
      <c r="B632" s="100" t="s">
        <v>338</v>
      </c>
      <c r="C632" s="100" t="s">
        <v>6030</v>
      </c>
      <c r="D632" s="498">
        <v>6.88</v>
      </c>
      <c r="E632" s="357">
        <v>0</v>
      </c>
      <c r="F632" s="45">
        <f t="shared" si="30"/>
        <v>0</v>
      </c>
      <c r="G632" s="46">
        <f t="shared" si="31"/>
        <v>0</v>
      </c>
      <c r="H632" s="45">
        <f t="shared" si="32"/>
        <v>0</v>
      </c>
    </row>
    <row r="633" spans="1:8">
      <c r="B633" s="100" t="s">
        <v>712</v>
      </c>
      <c r="C633" s="100" t="s">
        <v>6031</v>
      </c>
      <c r="D633" s="498">
        <v>45</v>
      </c>
      <c r="E633" s="357">
        <v>0</v>
      </c>
      <c r="F633" s="45">
        <f t="shared" si="30"/>
        <v>0</v>
      </c>
      <c r="G633" s="46">
        <f t="shared" si="31"/>
        <v>0</v>
      </c>
      <c r="H633" s="45">
        <f t="shared" si="32"/>
        <v>0</v>
      </c>
    </row>
    <row r="634" spans="1:8">
      <c r="A634" s="4">
        <v>204040035</v>
      </c>
      <c r="B634" s="100" t="s">
        <v>339</v>
      </c>
      <c r="C634" s="100" t="s">
        <v>6032</v>
      </c>
      <c r="D634" s="498">
        <v>6.42</v>
      </c>
      <c r="E634" s="357">
        <v>0</v>
      </c>
      <c r="F634" s="45">
        <f t="shared" si="30"/>
        <v>0</v>
      </c>
      <c r="G634" s="46">
        <f t="shared" si="31"/>
        <v>0</v>
      </c>
      <c r="H634" s="45">
        <f t="shared" si="32"/>
        <v>0</v>
      </c>
    </row>
    <row r="635" spans="1:8">
      <c r="A635" s="4">
        <v>204040043</v>
      </c>
      <c r="B635" s="100" t="s">
        <v>2539</v>
      </c>
      <c r="C635" s="100" t="s">
        <v>6033</v>
      </c>
      <c r="D635" s="498">
        <v>7.4</v>
      </c>
      <c r="E635" s="357">
        <v>0</v>
      </c>
      <c r="F635" s="45">
        <f t="shared" si="30"/>
        <v>0</v>
      </c>
      <c r="G635" s="46">
        <f t="shared" si="31"/>
        <v>0</v>
      </c>
      <c r="H635" s="45">
        <f t="shared" si="32"/>
        <v>0</v>
      </c>
    </row>
    <row r="636" spans="1:8">
      <c r="A636" s="4">
        <v>204040051</v>
      </c>
      <c r="B636" s="100" t="s">
        <v>340</v>
      </c>
      <c r="C636" s="100" t="s">
        <v>6034</v>
      </c>
      <c r="D636" s="498">
        <v>7.4</v>
      </c>
      <c r="E636" s="357">
        <v>0</v>
      </c>
      <c r="F636" s="45">
        <f t="shared" si="30"/>
        <v>0</v>
      </c>
      <c r="G636" s="46">
        <f t="shared" si="31"/>
        <v>0</v>
      </c>
      <c r="H636" s="45">
        <f t="shared" si="32"/>
        <v>0</v>
      </c>
    </row>
    <row r="637" spans="1:8">
      <c r="A637" s="4">
        <v>204040060</v>
      </c>
      <c r="B637" s="100" t="s">
        <v>341</v>
      </c>
      <c r="C637" s="100" t="s">
        <v>6035</v>
      </c>
      <c r="D637" s="498">
        <v>7.4</v>
      </c>
      <c r="E637" s="357">
        <v>0</v>
      </c>
      <c r="F637" s="45">
        <f t="shared" si="30"/>
        <v>0</v>
      </c>
      <c r="G637" s="46">
        <f t="shared" si="31"/>
        <v>0</v>
      </c>
      <c r="H637" s="45">
        <f t="shared" si="32"/>
        <v>0</v>
      </c>
    </row>
    <row r="638" spans="1:8">
      <c r="A638" s="4">
        <v>204040078</v>
      </c>
      <c r="B638" s="100" t="s">
        <v>342</v>
      </c>
      <c r="C638" s="100" t="s">
        <v>6036</v>
      </c>
      <c r="D638" s="498">
        <v>7.77</v>
      </c>
      <c r="E638" s="357">
        <v>0</v>
      </c>
      <c r="F638" s="45">
        <f t="shared" si="30"/>
        <v>0</v>
      </c>
      <c r="G638" s="46">
        <f t="shared" si="31"/>
        <v>0</v>
      </c>
      <c r="H638" s="45">
        <f t="shared" si="32"/>
        <v>0</v>
      </c>
    </row>
    <row r="639" spans="1:8">
      <c r="A639" s="4">
        <v>204040086</v>
      </c>
      <c r="B639" s="100" t="s">
        <v>343</v>
      </c>
      <c r="C639" s="100" t="s">
        <v>6037</v>
      </c>
      <c r="D639" s="498">
        <v>7.4</v>
      </c>
      <c r="E639" s="357">
        <v>0</v>
      </c>
      <c r="F639" s="45">
        <f t="shared" si="30"/>
        <v>0</v>
      </c>
      <c r="G639" s="46">
        <f t="shared" si="31"/>
        <v>0</v>
      </c>
      <c r="H639" s="45">
        <f t="shared" si="32"/>
        <v>0</v>
      </c>
    </row>
    <row r="640" spans="1:8">
      <c r="A640" s="4">
        <v>204040094</v>
      </c>
      <c r="B640" s="100" t="s">
        <v>344</v>
      </c>
      <c r="C640" s="100" t="s">
        <v>6038</v>
      </c>
      <c r="D640" s="498">
        <v>5.9</v>
      </c>
      <c r="E640" s="357">
        <v>0</v>
      </c>
      <c r="F640" s="45">
        <f t="shared" si="30"/>
        <v>0</v>
      </c>
      <c r="G640" s="46">
        <f t="shared" si="31"/>
        <v>0</v>
      </c>
      <c r="H640" s="45">
        <f t="shared" si="32"/>
        <v>0</v>
      </c>
    </row>
    <row r="641" spans="1:8">
      <c r="A641" s="4">
        <v>204040108</v>
      </c>
      <c r="B641" s="100" t="s">
        <v>345</v>
      </c>
      <c r="C641" s="100" t="s">
        <v>6039</v>
      </c>
      <c r="D641" s="498">
        <v>5.62</v>
      </c>
      <c r="E641" s="357">
        <v>0</v>
      </c>
      <c r="F641" s="45">
        <f t="shared" si="30"/>
        <v>0</v>
      </c>
      <c r="G641" s="46">
        <f t="shared" si="31"/>
        <v>0</v>
      </c>
      <c r="H641" s="45">
        <f t="shared" si="32"/>
        <v>0</v>
      </c>
    </row>
    <row r="642" spans="1:8">
      <c r="A642" s="4">
        <v>204040116</v>
      </c>
      <c r="B642" s="100" t="s">
        <v>346</v>
      </c>
      <c r="C642" s="100" t="s">
        <v>6040</v>
      </c>
      <c r="D642" s="498">
        <v>6.3</v>
      </c>
      <c r="E642" s="357">
        <v>0</v>
      </c>
      <c r="F642" s="45">
        <f t="shared" si="30"/>
        <v>0</v>
      </c>
      <c r="G642" s="46">
        <f t="shared" si="31"/>
        <v>0</v>
      </c>
      <c r="H642" s="45">
        <f t="shared" si="32"/>
        <v>0</v>
      </c>
    </row>
    <row r="643" spans="1:8">
      <c r="A643" s="4">
        <v>204040124</v>
      </c>
      <c r="B643" s="100" t="s">
        <v>347</v>
      </c>
      <c r="C643" s="100" t="s">
        <v>6041</v>
      </c>
      <c r="D643" s="498">
        <v>6</v>
      </c>
      <c r="E643" s="357">
        <v>0</v>
      </c>
      <c r="F643" s="45">
        <f t="shared" si="30"/>
        <v>0</v>
      </c>
      <c r="G643" s="46">
        <f t="shared" si="31"/>
        <v>0</v>
      </c>
      <c r="H643" s="45">
        <f t="shared" si="32"/>
        <v>0</v>
      </c>
    </row>
    <row r="644" spans="1:8">
      <c r="A644" s="4">
        <v>204050014</v>
      </c>
      <c r="B644" s="100" t="s">
        <v>348</v>
      </c>
      <c r="C644" s="100" t="s">
        <v>6042</v>
      </c>
      <c r="D644" s="498">
        <v>7.98</v>
      </c>
      <c r="E644" s="357">
        <v>0</v>
      </c>
      <c r="F644" s="45">
        <f t="shared" si="30"/>
        <v>0</v>
      </c>
      <c r="G644" s="46">
        <f t="shared" si="31"/>
        <v>0</v>
      </c>
      <c r="H644" s="45">
        <f t="shared" si="32"/>
        <v>0</v>
      </c>
    </row>
    <row r="645" spans="1:8">
      <c r="A645" s="4">
        <v>204050022</v>
      </c>
      <c r="B645" s="100" t="s">
        <v>349</v>
      </c>
      <c r="C645" s="100" t="s">
        <v>6043</v>
      </c>
      <c r="D645" s="498">
        <v>6.91</v>
      </c>
      <c r="E645" s="357">
        <v>0</v>
      </c>
      <c r="F645" s="45">
        <f t="shared" si="30"/>
        <v>0</v>
      </c>
      <c r="G645" s="46">
        <f t="shared" si="31"/>
        <v>0</v>
      </c>
      <c r="H645" s="45">
        <f t="shared" si="32"/>
        <v>0</v>
      </c>
    </row>
    <row r="646" spans="1:8">
      <c r="A646" s="4">
        <v>204050030</v>
      </c>
      <c r="B646" s="100" t="s">
        <v>350</v>
      </c>
      <c r="C646" s="100" t="s">
        <v>6044</v>
      </c>
      <c r="D646" s="498">
        <v>47.76</v>
      </c>
      <c r="E646" s="357">
        <v>0</v>
      </c>
      <c r="F646" s="45">
        <f t="shared" si="30"/>
        <v>0</v>
      </c>
      <c r="G646" s="46">
        <f t="shared" si="31"/>
        <v>0</v>
      </c>
      <c r="H646" s="45">
        <f t="shared" si="32"/>
        <v>0</v>
      </c>
    </row>
    <row r="647" spans="1:8">
      <c r="B647" s="100" t="s">
        <v>351</v>
      </c>
      <c r="C647" s="100" t="s">
        <v>6045</v>
      </c>
      <c r="D647" s="498">
        <v>32.61</v>
      </c>
      <c r="E647" s="357">
        <v>0</v>
      </c>
      <c r="F647" s="45">
        <f t="shared" si="30"/>
        <v>0</v>
      </c>
      <c r="G647" s="46">
        <f t="shared" si="31"/>
        <v>0</v>
      </c>
      <c r="H647" s="45">
        <f t="shared" si="32"/>
        <v>0</v>
      </c>
    </row>
    <row r="648" spans="1:8">
      <c r="A648" s="4">
        <v>204050057</v>
      </c>
      <c r="B648" s="100" t="s">
        <v>352</v>
      </c>
      <c r="C648" s="100" t="s">
        <v>6046</v>
      </c>
      <c r="D648" s="498">
        <v>32.61</v>
      </c>
      <c r="E648" s="357">
        <v>0</v>
      </c>
      <c r="F648" s="45">
        <f t="shared" si="30"/>
        <v>0</v>
      </c>
      <c r="G648" s="46">
        <f t="shared" si="31"/>
        <v>0</v>
      </c>
      <c r="H648" s="45">
        <f t="shared" si="32"/>
        <v>0</v>
      </c>
    </row>
    <row r="649" spans="1:8">
      <c r="A649" s="4">
        <v>204050065</v>
      </c>
      <c r="B649" s="100" t="s">
        <v>2540</v>
      </c>
      <c r="C649" s="100" t="s">
        <v>6047</v>
      </c>
      <c r="D649" s="498">
        <v>34.520000000000003</v>
      </c>
      <c r="E649" s="357">
        <v>0</v>
      </c>
      <c r="F649" s="45">
        <f t="shared" si="30"/>
        <v>0</v>
      </c>
      <c r="G649" s="46">
        <f t="shared" si="31"/>
        <v>0</v>
      </c>
      <c r="H649" s="45">
        <f t="shared" si="32"/>
        <v>0</v>
      </c>
    </row>
    <row r="650" spans="1:8">
      <c r="A650" s="4">
        <v>204050081</v>
      </c>
      <c r="B650" s="100" t="s">
        <v>353</v>
      </c>
      <c r="C650" s="100" t="s">
        <v>6048</v>
      </c>
      <c r="D650" s="498">
        <v>45.34</v>
      </c>
      <c r="E650" s="357">
        <v>0</v>
      </c>
      <c r="F650" s="45">
        <f t="shared" si="30"/>
        <v>0</v>
      </c>
      <c r="G650" s="46">
        <f t="shared" si="31"/>
        <v>0</v>
      </c>
      <c r="H650" s="45">
        <f t="shared" si="32"/>
        <v>0</v>
      </c>
    </row>
    <row r="651" spans="1:8">
      <c r="B651" s="100" t="s">
        <v>354</v>
      </c>
      <c r="C651" s="100" t="s">
        <v>6049</v>
      </c>
      <c r="D651" s="498">
        <v>45.34</v>
      </c>
      <c r="E651" s="357">
        <v>0</v>
      </c>
      <c r="F651" s="45">
        <f t="shared" si="30"/>
        <v>0</v>
      </c>
      <c r="G651" s="46">
        <f t="shared" si="31"/>
        <v>0</v>
      </c>
      <c r="H651" s="45">
        <f t="shared" si="32"/>
        <v>0</v>
      </c>
    </row>
    <row r="652" spans="1:8">
      <c r="A652" s="4">
        <v>204050111</v>
      </c>
      <c r="B652" s="100" t="s">
        <v>355</v>
      </c>
      <c r="C652" s="100" t="s">
        <v>6050</v>
      </c>
      <c r="D652" s="498">
        <v>52.11</v>
      </c>
      <c r="E652" s="357">
        <v>0</v>
      </c>
      <c r="F652" s="45">
        <f t="shared" si="30"/>
        <v>0</v>
      </c>
      <c r="G652" s="46">
        <f t="shared" si="31"/>
        <v>0</v>
      </c>
      <c r="H652" s="45">
        <f t="shared" si="32"/>
        <v>0</v>
      </c>
    </row>
    <row r="653" spans="1:8">
      <c r="A653" s="4">
        <v>204050120</v>
      </c>
      <c r="B653" s="100" t="s">
        <v>2541</v>
      </c>
      <c r="C653" s="100" t="s">
        <v>6051</v>
      </c>
      <c r="D653" s="498">
        <v>14.48</v>
      </c>
      <c r="E653" s="357">
        <v>0</v>
      </c>
      <c r="F653" s="45">
        <f t="shared" si="30"/>
        <v>0</v>
      </c>
      <c r="G653" s="46">
        <f t="shared" si="31"/>
        <v>0</v>
      </c>
      <c r="H653" s="45">
        <f t="shared" si="32"/>
        <v>0</v>
      </c>
    </row>
    <row r="654" spans="1:8">
      <c r="A654" s="4">
        <v>204050138</v>
      </c>
      <c r="B654" s="100" t="s">
        <v>356</v>
      </c>
      <c r="C654" s="100" t="s">
        <v>6052</v>
      </c>
      <c r="D654" s="498">
        <v>10.73</v>
      </c>
      <c r="E654" s="357">
        <v>0</v>
      </c>
      <c r="F654" s="45">
        <f t="shared" si="30"/>
        <v>0</v>
      </c>
      <c r="G654" s="46">
        <f t="shared" si="31"/>
        <v>0</v>
      </c>
      <c r="H654" s="45">
        <f t="shared" si="32"/>
        <v>0</v>
      </c>
    </row>
    <row r="655" spans="1:8">
      <c r="A655" s="4">
        <v>204050146</v>
      </c>
      <c r="B655" s="100" t="s">
        <v>357</v>
      </c>
      <c r="C655" s="100" t="s">
        <v>6053</v>
      </c>
      <c r="D655" s="498">
        <v>15.3</v>
      </c>
      <c r="E655" s="357">
        <v>0</v>
      </c>
      <c r="F655" s="45">
        <f t="shared" si="30"/>
        <v>0</v>
      </c>
      <c r="G655" s="46">
        <f t="shared" si="31"/>
        <v>0</v>
      </c>
      <c r="H655" s="45">
        <f t="shared" si="32"/>
        <v>0</v>
      </c>
    </row>
    <row r="656" spans="1:8">
      <c r="A656" s="4">
        <v>204050154</v>
      </c>
      <c r="B656" s="100" t="s">
        <v>358</v>
      </c>
      <c r="C656" s="100" t="s">
        <v>6054</v>
      </c>
      <c r="D656" s="498">
        <v>7.17</v>
      </c>
      <c r="E656" s="357">
        <v>0</v>
      </c>
      <c r="F656" s="45">
        <f t="shared" si="30"/>
        <v>0</v>
      </c>
      <c r="G656" s="46">
        <f t="shared" si="31"/>
        <v>0</v>
      </c>
      <c r="H656" s="45">
        <f t="shared" si="32"/>
        <v>0</v>
      </c>
    </row>
    <row r="657" spans="1:8">
      <c r="B657" s="100" t="s">
        <v>359</v>
      </c>
      <c r="C657" s="100" t="s">
        <v>6055</v>
      </c>
      <c r="D657" s="498">
        <v>35.22</v>
      </c>
      <c r="E657" s="357">
        <v>0</v>
      </c>
      <c r="F657" s="45">
        <f t="shared" si="30"/>
        <v>0</v>
      </c>
      <c r="G657" s="46">
        <f t="shared" si="31"/>
        <v>0</v>
      </c>
      <c r="H657" s="45">
        <f t="shared" si="32"/>
        <v>0</v>
      </c>
    </row>
    <row r="658" spans="1:8">
      <c r="A658" s="4">
        <v>204050170</v>
      </c>
      <c r="B658" s="100" t="s">
        <v>360</v>
      </c>
      <c r="C658" s="100" t="s">
        <v>6056</v>
      </c>
      <c r="D658" s="498">
        <v>47.59</v>
      </c>
      <c r="E658" s="357">
        <v>0</v>
      </c>
      <c r="F658" s="45">
        <f t="shared" si="30"/>
        <v>0</v>
      </c>
      <c r="G658" s="46">
        <f t="shared" si="31"/>
        <v>0</v>
      </c>
      <c r="H658" s="45">
        <f t="shared" si="32"/>
        <v>0</v>
      </c>
    </row>
    <row r="659" spans="1:8">
      <c r="A659" s="4">
        <v>204050189</v>
      </c>
      <c r="B659" s="100" t="s">
        <v>2542</v>
      </c>
      <c r="C659" s="100" t="s">
        <v>6057</v>
      </c>
      <c r="D659" s="498">
        <v>48.09</v>
      </c>
      <c r="E659" s="357">
        <v>0</v>
      </c>
      <c r="F659" s="45">
        <f t="shared" si="30"/>
        <v>0</v>
      </c>
      <c r="G659" s="46">
        <f t="shared" si="31"/>
        <v>0</v>
      </c>
      <c r="H659" s="45">
        <f t="shared" si="32"/>
        <v>0</v>
      </c>
    </row>
    <row r="660" spans="1:8">
      <c r="B660" s="100" t="s">
        <v>361</v>
      </c>
      <c r="C660" s="100" t="s">
        <v>6058</v>
      </c>
      <c r="D660" s="498">
        <v>52.11</v>
      </c>
      <c r="E660" s="357">
        <v>0</v>
      </c>
      <c r="F660" s="45">
        <f t="shared" si="30"/>
        <v>0</v>
      </c>
      <c r="G660" s="46">
        <f t="shared" si="31"/>
        <v>0</v>
      </c>
      <c r="H660" s="45">
        <f t="shared" si="32"/>
        <v>0</v>
      </c>
    </row>
    <row r="661" spans="1:8">
      <c r="B661" s="100" t="s">
        <v>362</v>
      </c>
      <c r="C661" s="100" t="s">
        <v>6059</v>
      </c>
      <c r="D661" s="498">
        <v>57.4</v>
      </c>
      <c r="E661" s="357">
        <v>0</v>
      </c>
      <c r="F661" s="45">
        <f t="shared" si="30"/>
        <v>0</v>
      </c>
      <c r="G661" s="46">
        <f t="shared" si="31"/>
        <v>0</v>
      </c>
      <c r="H661" s="45">
        <f t="shared" si="32"/>
        <v>0</v>
      </c>
    </row>
    <row r="662" spans="1:8">
      <c r="B662" s="100" t="s">
        <v>2543</v>
      </c>
      <c r="C662" s="100" t="s">
        <v>3945</v>
      </c>
      <c r="D662" s="498">
        <v>45.34</v>
      </c>
      <c r="E662" s="357">
        <v>0</v>
      </c>
      <c r="F662" s="45">
        <f t="shared" si="30"/>
        <v>0</v>
      </c>
      <c r="G662" s="46">
        <f t="shared" si="31"/>
        <v>0</v>
      </c>
      <c r="H662" s="45">
        <f t="shared" si="32"/>
        <v>0</v>
      </c>
    </row>
    <row r="663" spans="1:8">
      <c r="B663" s="100" t="s">
        <v>2544</v>
      </c>
      <c r="C663" s="100" t="s">
        <v>3946</v>
      </c>
      <c r="D663" s="498">
        <v>7.77</v>
      </c>
      <c r="E663" s="357">
        <v>0</v>
      </c>
      <c r="F663" s="45">
        <f t="shared" si="30"/>
        <v>0</v>
      </c>
      <c r="G663" s="46">
        <f t="shared" si="31"/>
        <v>0</v>
      </c>
      <c r="H663" s="45">
        <f t="shared" si="32"/>
        <v>0</v>
      </c>
    </row>
    <row r="664" spans="1:8">
      <c r="B664" s="100" t="s">
        <v>2545</v>
      </c>
      <c r="C664" s="100" t="s">
        <v>6060</v>
      </c>
      <c r="D664" s="498">
        <v>18.68</v>
      </c>
      <c r="E664" s="357">
        <v>0</v>
      </c>
      <c r="F664" s="45">
        <f t="shared" si="30"/>
        <v>0</v>
      </c>
      <c r="G664" s="46">
        <f t="shared" si="31"/>
        <v>0</v>
      </c>
      <c r="H664" s="45">
        <f t="shared" si="32"/>
        <v>0</v>
      </c>
    </row>
    <row r="665" spans="1:8">
      <c r="A665" s="4">
        <v>204060060</v>
      </c>
      <c r="B665" s="100" t="s">
        <v>2546</v>
      </c>
      <c r="C665" s="100" t="s">
        <v>3947</v>
      </c>
      <c r="D665" s="498">
        <v>18.68</v>
      </c>
      <c r="E665" s="357">
        <v>0</v>
      </c>
      <c r="F665" s="45">
        <f t="shared" si="30"/>
        <v>0</v>
      </c>
      <c r="G665" s="46">
        <f t="shared" si="31"/>
        <v>0</v>
      </c>
      <c r="H665" s="45">
        <f t="shared" si="32"/>
        <v>0</v>
      </c>
    </row>
    <row r="666" spans="1:8">
      <c r="A666" s="4">
        <v>204060079</v>
      </c>
      <c r="B666" s="100" t="s">
        <v>363</v>
      </c>
      <c r="C666" s="100" t="s">
        <v>6061</v>
      </c>
      <c r="D666" s="498">
        <v>7.77</v>
      </c>
      <c r="E666" s="357">
        <v>0</v>
      </c>
      <c r="F666" s="45">
        <f t="shared" si="30"/>
        <v>0</v>
      </c>
      <c r="G666" s="46">
        <f t="shared" si="31"/>
        <v>0</v>
      </c>
      <c r="H666" s="45">
        <f t="shared" si="32"/>
        <v>0</v>
      </c>
    </row>
    <row r="667" spans="1:8">
      <c r="A667" s="4">
        <v>204060087</v>
      </c>
      <c r="B667" s="100" t="s">
        <v>364</v>
      </c>
      <c r="C667" s="100" t="s">
        <v>6062</v>
      </c>
      <c r="D667" s="498">
        <v>7.77</v>
      </c>
      <c r="E667" s="357">
        <v>0</v>
      </c>
      <c r="F667" s="45">
        <f t="shared" si="30"/>
        <v>0</v>
      </c>
      <c r="G667" s="46">
        <f t="shared" si="31"/>
        <v>0</v>
      </c>
      <c r="H667" s="45">
        <f t="shared" si="32"/>
        <v>0</v>
      </c>
    </row>
    <row r="668" spans="1:8">
      <c r="A668" s="4">
        <v>204060095</v>
      </c>
      <c r="B668" s="100" t="s">
        <v>365</v>
      </c>
      <c r="C668" s="100" t="s">
        <v>6063</v>
      </c>
      <c r="D668" s="498">
        <v>6.5</v>
      </c>
      <c r="E668" s="357">
        <v>0</v>
      </c>
      <c r="F668" s="45">
        <f t="shared" si="30"/>
        <v>0</v>
      </c>
      <c r="G668" s="46">
        <f t="shared" si="31"/>
        <v>0</v>
      </c>
      <c r="H668" s="45">
        <f t="shared" si="32"/>
        <v>0</v>
      </c>
    </row>
    <row r="669" spans="1:8">
      <c r="A669" s="4">
        <v>204060109</v>
      </c>
      <c r="B669" s="100" t="s">
        <v>366</v>
      </c>
      <c r="C669" s="100" t="s">
        <v>6064</v>
      </c>
      <c r="D669" s="498">
        <v>7.77</v>
      </c>
      <c r="E669" s="357">
        <v>0</v>
      </c>
      <c r="F669" s="45">
        <f t="shared" si="30"/>
        <v>0</v>
      </c>
      <c r="G669" s="46">
        <f t="shared" si="31"/>
        <v>0</v>
      </c>
      <c r="H669" s="45">
        <f t="shared" si="32"/>
        <v>0</v>
      </c>
    </row>
    <row r="670" spans="1:8">
      <c r="A670" s="4">
        <v>204060117</v>
      </c>
      <c r="B670" s="100" t="s">
        <v>367</v>
      </c>
      <c r="C670" s="100" t="s">
        <v>6065</v>
      </c>
      <c r="D670" s="498">
        <v>6.5</v>
      </c>
      <c r="E670" s="357">
        <v>0</v>
      </c>
      <c r="F670" s="45">
        <f t="shared" si="30"/>
        <v>0</v>
      </c>
      <c r="G670" s="46">
        <f t="shared" si="31"/>
        <v>0</v>
      </c>
      <c r="H670" s="45">
        <f t="shared" si="32"/>
        <v>0</v>
      </c>
    </row>
    <row r="671" spans="1:8">
      <c r="A671" s="4">
        <v>204060125</v>
      </c>
      <c r="B671" s="100" t="s">
        <v>368</v>
      </c>
      <c r="C671" s="100" t="s">
        <v>6066</v>
      </c>
      <c r="D671" s="498">
        <v>8.94</v>
      </c>
      <c r="E671" s="357">
        <v>0</v>
      </c>
      <c r="F671" s="45">
        <f t="shared" si="30"/>
        <v>0</v>
      </c>
      <c r="G671" s="46">
        <f t="shared" si="31"/>
        <v>0</v>
      </c>
      <c r="H671" s="45">
        <f t="shared" si="32"/>
        <v>0</v>
      </c>
    </row>
    <row r="672" spans="1:8">
      <c r="A672" s="4">
        <v>204060133</v>
      </c>
      <c r="B672" s="100" t="s">
        <v>369</v>
      </c>
      <c r="C672" s="100" t="s">
        <v>6067</v>
      </c>
      <c r="D672" s="498">
        <v>6.78</v>
      </c>
      <c r="E672" s="357">
        <v>0</v>
      </c>
      <c r="F672" s="45">
        <f>D672*E672</f>
        <v>0</v>
      </c>
      <c r="G672" s="46">
        <f t="shared" si="31"/>
        <v>0</v>
      </c>
      <c r="H672" s="45">
        <f t="shared" si="32"/>
        <v>0</v>
      </c>
    </row>
    <row r="673" spans="1:9">
      <c r="B673" s="100" t="s">
        <v>370</v>
      </c>
      <c r="C673" s="100" t="s">
        <v>6068</v>
      </c>
      <c r="D673" s="498">
        <v>7.16</v>
      </c>
      <c r="E673" s="357">
        <v>0</v>
      </c>
      <c r="F673" s="45">
        <f t="shared" ref="F673:F675" si="33">D673*E673</f>
        <v>0</v>
      </c>
      <c r="G673" s="46">
        <f t="shared" si="31"/>
        <v>0</v>
      </c>
      <c r="H673" s="45">
        <f t="shared" si="32"/>
        <v>0</v>
      </c>
    </row>
    <row r="674" spans="1:9">
      <c r="A674" s="4">
        <v>204060141</v>
      </c>
      <c r="B674" s="100" t="s">
        <v>371</v>
      </c>
      <c r="C674" s="100" t="s">
        <v>6069</v>
      </c>
      <c r="D674" s="498">
        <v>9.2899999999999991</v>
      </c>
      <c r="E674" s="357">
        <v>0</v>
      </c>
      <c r="F674" s="45">
        <f t="shared" si="33"/>
        <v>0</v>
      </c>
      <c r="G674" s="46">
        <f t="shared" si="31"/>
        <v>0</v>
      </c>
      <c r="H674" s="45">
        <f t="shared" si="32"/>
        <v>0</v>
      </c>
    </row>
    <row r="675" spans="1:9">
      <c r="A675" s="4">
        <v>204060150</v>
      </c>
      <c r="B675" s="100" t="s">
        <v>372</v>
      </c>
      <c r="C675" s="100" t="s">
        <v>6070</v>
      </c>
      <c r="D675" s="498">
        <v>6.78</v>
      </c>
      <c r="E675" s="357">
        <v>0</v>
      </c>
      <c r="F675" s="45">
        <f t="shared" si="33"/>
        <v>0</v>
      </c>
      <c r="G675" s="46">
        <f t="shared" si="31"/>
        <v>0</v>
      </c>
      <c r="H675" s="45">
        <f t="shared" si="32"/>
        <v>0</v>
      </c>
    </row>
    <row r="676" spans="1:9">
      <c r="A676" s="4">
        <v>204060168</v>
      </c>
      <c r="B676" s="100" t="s">
        <v>373</v>
      </c>
      <c r="C676" s="100" t="s">
        <v>6071</v>
      </c>
      <c r="D676" s="498">
        <v>8.94</v>
      </c>
      <c r="E676" s="357">
        <v>0</v>
      </c>
      <c r="F676" s="45">
        <f>D676*E676</f>
        <v>0</v>
      </c>
      <c r="G676" s="46">
        <f t="shared" si="31"/>
        <v>0</v>
      </c>
      <c r="H676" s="45">
        <f t="shared" si="32"/>
        <v>0</v>
      </c>
    </row>
    <row r="677" spans="1:9">
      <c r="A677" s="4">
        <v>204060176</v>
      </c>
      <c r="B677" s="100" t="s">
        <v>374</v>
      </c>
      <c r="C677" s="100" t="s">
        <v>6072</v>
      </c>
      <c r="D677" s="498">
        <v>9.2899999999999991</v>
      </c>
      <c r="E677" s="357">
        <v>0</v>
      </c>
      <c r="F677" s="45">
        <f>D677*E677</f>
        <v>0</v>
      </c>
      <c r="G677" s="46">
        <f t="shared" si="31"/>
        <v>0</v>
      </c>
      <c r="H677" s="45">
        <f t="shared" si="32"/>
        <v>0</v>
      </c>
    </row>
    <row r="678" spans="1:9">
      <c r="A678" s="4" t="s">
        <v>1</v>
      </c>
      <c r="B678" s="606" t="s">
        <v>7727</v>
      </c>
      <c r="C678" s="607"/>
      <c r="D678" s="18">
        <f>SUM(D585:D677)</f>
        <v>1667.7399999999993</v>
      </c>
      <c r="E678" s="377">
        <f>SUM(E588:E677)</f>
        <v>0</v>
      </c>
      <c r="F678" s="18">
        <f>SUM(F585:F677)</f>
        <v>0</v>
      </c>
      <c r="G678" s="19">
        <f>SUM(G585:G677)</f>
        <v>0</v>
      </c>
      <c r="H678" s="18">
        <f>SUM(H585:H677)</f>
        <v>0</v>
      </c>
    </row>
    <row r="679" spans="1:9">
      <c r="A679" s="4">
        <v>0</v>
      </c>
      <c r="B679" s="16"/>
      <c r="C679" s="52"/>
      <c r="D679" s="16"/>
      <c r="E679" s="34"/>
      <c r="F679" s="35"/>
      <c r="G679" s="16"/>
      <c r="H679" s="16"/>
    </row>
    <row r="680" spans="1:9" s="5" customFormat="1" ht="15" customHeight="1">
      <c r="A680" s="4" t="s">
        <v>375</v>
      </c>
      <c r="B680" s="585" t="s">
        <v>375</v>
      </c>
      <c r="C680" s="586"/>
      <c r="D680" s="604" t="str">
        <f>D$13</f>
        <v>SIGTAP
08/2025</v>
      </c>
      <c r="E680" s="570" t="str">
        <f>E$13</f>
        <v>CNES_ESTABELECIMENTO</v>
      </c>
      <c r="F680" s="570"/>
      <c r="G680" s="570"/>
      <c r="H680" s="570"/>
      <c r="I680" s="106"/>
    </row>
    <row r="681" spans="1:9" s="5" customFormat="1" ht="22.5">
      <c r="A681" s="4">
        <v>0</v>
      </c>
      <c r="B681" s="587"/>
      <c r="C681" s="588"/>
      <c r="D681" s="605"/>
      <c r="E681" s="12" t="s">
        <v>12</v>
      </c>
      <c r="F681" s="50" t="s">
        <v>3815</v>
      </c>
      <c r="G681" s="51" t="s">
        <v>3756</v>
      </c>
      <c r="H681" s="50" t="s">
        <v>3814</v>
      </c>
      <c r="I681" s="106"/>
    </row>
    <row r="682" spans="1:9">
      <c r="A682" s="4">
        <v>205010032</v>
      </c>
      <c r="B682" s="100" t="s">
        <v>376</v>
      </c>
      <c r="C682" s="100" t="s">
        <v>7117</v>
      </c>
      <c r="D682" s="500">
        <v>67.86</v>
      </c>
      <c r="E682" s="358">
        <v>0</v>
      </c>
      <c r="F682" s="3">
        <f t="shared" ref="F682:F704" si="34">D682*E682</f>
        <v>0</v>
      </c>
      <c r="G682" s="1">
        <f t="shared" ref="G682:G704" si="35">E682/12</f>
        <v>0</v>
      </c>
      <c r="H682" s="3">
        <f t="shared" ref="H682:H704" si="36">F682/12</f>
        <v>0</v>
      </c>
    </row>
    <row r="683" spans="1:9">
      <c r="A683" s="4">
        <v>205010040</v>
      </c>
      <c r="B683" s="100" t="s">
        <v>377</v>
      </c>
      <c r="C683" s="100" t="s">
        <v>7118</v>
      </c>
      <c r="D683" s="498">
        <v>39.6</v>
      </c>
      <c r="E683" s="358">
        <v>0</v>
      </c>
      <c r="F683" s="3">
        <f t="shared" si="34"/>
        <v>0</v>
      </c>
      <c r="G683" s="1">
        <f t="shared" si="35"/>
        <v>0</v>
      </c>
      <c r="H683" s="3">
        <f t="shared" si="36"/>
        <v>0</v>
      </c>
    </row>
    <row r="684" spans="1:9">
      <c r="A684" s="4">
        <v>205010059</v>
      </c>
      <c r="B684" s="100" t="s">
        <v>378</v>
      </c>
      <c r="C684" s="100" t="s">
        <v>7119</v>
      </c>
      <c r="D684" s="498">
        <v>42.9</v>
      </c>
      <c r="E684" s="358">
        <v>0</v>
      </c>
      <c r="F684" s="3">
        <f t="shared" si="34"/>
        <v>0</v>
      </c>
      <c r="G684" s="1">
        <f t="shared" si="35"/>
        <v>0</v>
      </c>
      <c r="H684" s="3">
        <f t="shared" si="36"/>
        <v>0</v>
      </c>
    </row>
    <row r="685" spans="1:9">
      <c r="A685" s="4">
        <v>205020011</v>
      </c>
      <c r="B685" s="100" t="s">
        <v>379</v>
      </c>
      <c r="C685" s="100" t="s">
        <v>7120</v>
      </c>
      <c r="D685" s="498">
        <v>117</v>
      </c>
      <c r="E685" s="358">
        <v>0</v>
      </c>
      <c r="F685" s="3">
        <f t="shared" si="34"/>
        <v>0</v>
      </c>
      <c r="G685" s="1">
        <f t="shared" si="35"/>
        <v>0</v>
      </c>
      <c r="H685" s="3">
        <f t="shared" si="36"/>
        <v>0</v>
      </c>
    </row>
    <row r="686" spans="1:9">
      <c r="A686" s="4">
        <v>205020020</v>
      </c>
      <c r="B686" s="100" t="s">
        <v>380</v>
      </c>
      <c r="C686" s="100" t="s">
        <v>7121</v>
      </c>
      <c r="D686" s="498">
        <v>14.81</v>
      </c>
      <c r="E686" s="358">
        <v>0</v>
      </c>
      <c r="F686" s="3">
        <f t="shared" si="34"/>
        <v>0</v>
      </c>
      <c r="G686" s="1">
        <f t="shared" si="35"/>
        <v>0</v>
      </c>
      <c r="H686" s="3">
        <f t="shared" si="36"/>
        <v>0</v>
      </c>
    </row>
    <row r="687" spans="1:9">
      <c r="A687" s="4">
        <v>205020038</v>
      </c>
      <c r="B687" s="100" t="s">
        <v>381</v>
      </c>
      <c r="C687" s="100" t="s">
        <v>7122</v>
      </c>
      <c r="D687" s="498">
        <v>24.2</v>
      </c>
      <c r="E687" s="358">
        <v>0</v>
      </c>
      <c r="F687" s="3">
        <f t="shared" si="34"/>
        <v>0</v>
      </c>
      <c r="G687" s="1">
        <f t="shared" si="35"/>
        <v>0</v>
      </c>
      <c r="H687" s="3">
        <f t="shared" si="36"/>
        <v>0</v>
      </c>
    </row>
    <row r="688" spans="1:9">
      <c r="A688" s="4">
        <v>205020046</v>
      </c>
      <c r="B688" s="100" t="s">
        <v>382</v>
      </c>
      <c r="C688" s="100" t="s">
        <v>7123</v>
      </c>
      <c r="D688" s="498">
        <v>37.950000000000003</v>
      </c>
      <c r="E688" s="358">
        <v>0</v>
      </c>
      <c r="F688" s="3">
        <f t="shared" si="34"/>
        <v>0</v>
      </c>
      <c r="G688" s="1">
        <f t="shared" si="35"/>
        <v>0</v>
      </c>
      <c r="H688" s="3">
        <f t="shared" si="36"/>
        <v>0</v>
      </c>
    </row>
    <row r="689" spans="1:8">
      <c r="A689" s="4">
        <v>205020054</v>
      </c>
      <c r="B689" s="100" t="s">
        <v>383</v>
      </c>
      <c r="C689" s="100" t="s">
        <v>7124</v>
      </c>
      <c r="D689" s="498">
        <v>24.2</v>
      </c>
      <c r="E689" s="358">
        <v>0</v>
      </c>
      <c r="F689" s="3">
        <f t="shared" si="34"/>
        <v>0</v>
      </c>
      <c r="G689" s="1">
        <f t="shared" si="35"/>
        <v>0</v>
      </c>
      <c r="H689" s="3">
        <f t="shared" si="36"/>
        <v>0</v>
      </c>
    </row>
    <row r="690" spans="1:8">
      <c r="A690" s="4">
        <v>205020062</v>
      </c>
      <c r="B690" s="100" t="s">
        <v>384</v>
      </c>
      <c r="C690" s="100" t="s">
        <v>7125</v>
      </c>
      <c r="D690" s="498">
        <v>24.2</v>
      </c>
      <c r="E690" s="358">
        <v>0</v>
      </c>
      <c r="F690" s="3">
        <f t="shared" si="34"/>
        <v>0</v>
      </c>
      <c r="G690" s="1">
        <f t="shared" si="35"/>
        <v>0</v>
      </c>
      <c r="H690" s="3">
        <f t="shared" si="36"/>
        <v>0</v>
      </c>
    </row>
    <row r="691" spans="1:8">
      <c r="A691" s="4">
        <v>205020070</v>
      </c>
      <c r="B691" s="100" t="s">
        <v>385</v>
      </c>
      <c r="C691" s="100" t="s">
        <v>7126</v>
      </c>
      <c r="D691" s="498">
        <v>24.2</v>
      </c>
      <c r="E691" s="358">
        <v>0</v>
      </c>
      <c r="F691" s="3">
        <f t="shared" si="34"/>
        <v>0</v>
      </c>
      <c r="G691" s="1">
        <f t="shared" si="35"/>
        <v>0</v>
      </c>
      <c r="H691" s="3">
        <f t="shared" si="36"/>
        <v>0</v>
      </c>
    </row>
    <row r="692" spans="1:8">
      <c r="A692" s="4">
        <v>205020089</v>
      </c>
      <c r="B692" s="100" t="s">
        <v>386</v>
      </c>
      <c r="C692" s="100" t="s">
        <v>7127</v>
      </c>
      <c r="D692" s="498">
        <v>24.2</v>
      </c>
      <c r="E692" s="358">
        <v>0</v>
      </c>
      <c r="F692" s="3">
        <f t="shared" si="34"/>
        <v>0</v>
      </c>
      <c r="G692" s="1">
        <f t="shared" si="35"/>
        <v>0</v>
      </c>
      <c r="H692" s="3">
        <f t="shared" si="36"/>
        <v>0</v>
      </c>
    </row>
    <row r="693" spans="1:8">
      <c r="A693" s="4">
        <v>205020097</v>
      </c>
      <c r="B693" s="100" t="s">
        <v>387</v>
      </c>
      <c r="C693" s="100" t="s">
        <v>7128</v>
      </c>
      <c r="D693" s="498">
        <v>24.2</v>
      </c>
      <c r="E693" s="358">
        <v>0</v>
      </c>
      <c r="F693" s="3">
        <f t="shared" si="34"/>
        <v>0</v>
      </c>
      <c r="G693" s="1">
        <f t="shared" si="35"/>
        <v>0</v>
      </c>
      <c r="H693" s="3">
        <f t="shared" si="36"/>
        <v>0</v>
      </c>
    </row>
    <row r="694" spans="1:8">
      <c r="A694" s="4">
        <v>205020100</v>
      </c>
      <c r="B694" s="100" t="s">
        <v>388</v>
      </c>
      <c r="C694" s="100" t="s">
        <v>7129</v>
      </c>
      <c r="D694" s="498">
        <v>24.2</v>
      </c>
      <c r="E694" s="358">
        <v>0</v>
      </c>
      <c r="F694" s="3">
        <f t="shared" si="34"/>
        <v>0</v>
      </c>
      <c r="G694" s="1">
        <f t="shared" si="35"/>
        <v>0</v>
      </c>
      <c r="H694" s="3">
        <f t="shared" si="36"/>
        <v>0</v>
      </c>
    </row>
    <row r="695" spans="1:8">
      <c r="A695" s="4">
        <v>205020119</v>
      </c>
      <c r="B695" s="100" t="s">
        <v>389</v>
      </c>
      <c r="C695" s="100" t="s">
        <v>7130</v>
      </c>
      <c r="D695" s="498">
        <v>24.2</v>
      </c>
      <c r="E695" s="358">
        <v>0</v>
      </c>
      <c r="F695" s="3">
        <f t="shared" si="34"/>
        <v>0</v>
      </c>
      <c r="G695" s="1">
        <f t="shared" si="35"/>
        <v>0</v>
      </c>
      <c r="H695" s="3">
        <f t="shared" si="36"/>
        <v>0</v>
      </c>
    </row>
    <row r="696" spans="1:8">
      <c r="A696" s="4">
        <v>205020127</v>
      </c>
      <c r="B696" s="100" t="s">
        <v>390</v>
      </c>
      <c r="C696" s="100" t="s">
        <v>7131</v>
      </c>
      <c r="D696" s="498">
        <v>24.2</v>
      </c>
      <c r="E696" s="358">
        <v>0</v>
      </c>
      <c r="F696" s="3">
        <f t="shared" si="34"/>
        <v>0</v>
      </c>
      <c r="G696" s="1">
        <f t="shared" si="35"/>
        <v>0</v>
      </c>
      <c r="H696" s="3">
        <f t="shared" si="36"/>
        <v>0</v>
      </c>
    </row>
    <row r="697" spans="1:8">
      <c r="B697" s="100" t="s">
        <v>2548</v>
      </c>
      <c r="C697" s="100" t="s">
        <v>7132</v>
      </c>
      <c r="D697" s="498">
        <v>24.2</v>
      </c>
      <c r="E697" s="358">
        <v>0</v>
      </c>
      <c r="F697" s="3">
        <f t="shared" si="34"/>
        <v>0</v>
      </c>
      <c r="G697" s="1">
        <f t="shared" si="35"/>
        <v>0</v>
      </c>
      <c r="H697" s="3">
        <f t="shared" si="36"/>
        <v>0</v>
      </c>
    </row>
    <row r="698" spans="1:8">
      <c r="A698" s="4">
        <v>205020143</v>
      </c>
      <c r="B698" s="100" t="s">
        <v>391</v>
      </c>
      <c r="C698" s="100" t="s">
        <v>7133</v>
      </c>
      <c r="D698" s="498">
        <v>24.2</v>
      </c>
      <c r="E698" s="358">
        <v>0</v>
      </c>
      <c r="F698" s="3">
        <f t="shared" si="34"/>
        <v>0</v>
      </c>
      <c r="G698" s="1">
        <f t="shared" si="35"/>
        <v>0</v>
      </c>
      <c r="H698" s="3">
        <f t="shared" si="36"/>
        <v>0</v>
      </c>
    </row>
    <row r="699" spans="1:8">
      <c r="A699" s="4">
        <v>205020151</v>
      </c>
      <c r="B699" s="100" t="s">
        <v>392</v>
      </c>
      <c r="C699" s="100" t="s">
        <v>7134</v>
      </c>
      <c r="D699" s="498">
        <v>39.6</v>
      </c>
      <c r="E699" s="358">
        <v>0</v>
      </c>
      <c r="F699" s="3">
        <f t="shared" si="34"/>
        <v>0</v>
      </c>
      <c r="G699" s="1">
        <f t="shared" si="35"/>
        <v>0</v>
      </c>
      <c r="H699" s="3">
        <f t="shared" si="36"/>
        <v>0</v>
      </c>
    </row>
    <row r="700" spans="1:8">
      <c r="A700" s="4">
        <v>205020160</v>
      </c>
      <c r="B700" s="100" t="s">
        <v>393</v>
      </c>
      <c r="C700" s="100" t="s">
        <v>7135</v>
      </c>
      <c r="D700" s="498">
        <v>24.2</v>
      </c>
      <c r="E700" s="358">
        <v>0</v>
      </c>
      <c r="F700" s="3">
        <f t="shared" si="34"/>
        <v>0</v>
      </c>
      <c r="G700" s="1">
        <f t="shared" si="35"/>
        <v>0</v>
      </c>
      <c r="H700" s="3">
        <f t="shared" si="36"/>
        <v>0</v>
      </c>
    </row>
    <row r="701" spans="1:8">
      <c r="A701" s="4">
        <v>205020178</v>
      </c>
      <c r="B701" s="100" t="s">
        <v>394</v>
      </c>
      <c r="C701" s="100" t="s">
        <v>7136</v>
      </c>
      <c r="D701" s="498">
        <v>24.2</v>
      </c>
      <c r="E701" s="358">
        <v>0</v>
      </c>
      <c r="F701" s="3">
        <f t="shared" si="34"/>
        <v>0</v>
      </c>
      <c r="G701" s="1">
        <f t="shared" si="35"/>
        <v>0</v>
      </c>
      <c r="H701" s="3">
        <f t="shared" si="36"/>
        <v>0</v>
      </c>
    </row>
    <row r="702" spans="1:8">
      <c r="B702" s="100" t="s">
        <v>395</v>
      </c>
      <c r="C702" s="100" t="s">
        <v>7137</v>
      </c>
      <c r="D702" s="498">
        <v>24.2</v>
      </c>
      <c r="E702" s="358">
        <v>0</v>
      </c>
      <c r="F702" s="3">
        <f t="shared" ref="F702:F703" si="37">D702*E702</f>
        <v>0</v>
      </c>
      <c r="G702" s="1">
        <f t="shared" ref="G702:G703" si="38">E702/12</f>
        <v>0</v>
      </c>
      <c r="H702" s="3">
        <f t="shared" ref="H702:H703" si="39">F702/12</f>
        <v>0</v>
      </c>
    </row>
    <row r="703" spans="1:8">
      <c r="B703" s="100" t="s">
        <v>2549</v>
      </c>
      <c r="C703" s="100" t="s">
        <v>7138</v>
      </c>
      <c r="D703" s="498">
        <v>25.43</v>
      </c>
      <c r="E703" s="359" t="s">
        <v>8051</v>
      </c>
      <c r="F703" s="3">
        <f t="shared" si="37"/>
        <v>0</v>
      </c>
      <c r="G703" s="1">
        <f t="shared" si="38"/>
        <v>0</v>
      </c>
      <c r="H703" s="3">
        <f t="shared" si="39"/>
        <v>0</v>
      </c>
    </row>
    <row r="704" spans="1:8">
      <c r="A704" s="4">
        <v>205020186</v>
      </c>
      <c r="B704" s="100" t="s">
        <v>8040</v>
      </c>
      <c r="C704" s="100" t="s">
        <v>8041</v>
      </c>
      <c r="D704" s="498">
        <v>24.2</v>
      </c>
      <c r="E704" s="286">
        <v>0</v>
      </c>
      <c r="F704" s="3">
        <f t="shared" si="34"/>
        <v>0</v>
      </c>
      <c r="G704" s="1">
        <f t="shared" si="35"/>
        <v>0</v>
      </c>
      <c r="H704" s="3">
        <f t="shared" si="36"/>
        <v>0</v>
      </c>
    </row>
    <row r="705" spans="1:9">
      <c r="A705" s="4" t="s">
        <v>1</v>
      </c>
      <c r="B705" s="606" t="s">
        <v>8048</v>
      </c>
      <c r="C705" s="607"/>
      <c r="D705" s="18">
        <f>SUM(D682:D704)</f>
        <v>748.1500000000002</v>
      </c>
      <c r="E705" s="104">
        <f>SUM(E682:E704)</f>
        <v>0</v>
      </c>
      <c r="F705" s="18">
        <f>SUM(F682:F704)</f>
        <v>0</v>
      </c>
      <c r="G705" s="19">
        <f>SUM(G682:G704)</f>
        <v>0</v>
      </c>
      <c r="H705" s="18">
        <f>SUM(H682:H704)</f>
        <v>0</v>
      </c>
    </row>
    <row r="706" spans="1:9">
      <c r="A706" s="4">
        <v>0</v>
      </c>
      <c r="B706" s="16"/>
      <c r="C706" s="16"/>
      <c r="D706" s="35"/>
      <c r="E706" s="34"/>
      <c r="F706" s="35"/>
      <c r="G706" s="16"/>
      <c r="H706" s="16"/>
    </row>
    <row r="707" spans="1:9" s="5" customFormat="1" ht="15" customHeight="1">
      <c r="A707" s="4" t="s">
        <v>396</v>
      </c>
      <c r="B707" s="585" t="s">
        <v>396</v>
      </c>
      <c r="C707" s="586"/>
      <c r="D707" s="604" t="str">
        <f>D$13</f>
        <v>SIGTAP
08/2025</v>
      </c>
      <c r="E707" s="570" t="str">
        <f>E$13</f>
        <v>CNES_ESTABELECIMENTO</v>
      </c>
      <c r="F707" s="570"/>
      <c r="G707" s="570"/>
      <c r="H707" s="570"/>
      <c r="I707" s="106"/>
    </row>
    <row r="708" spans="1:9" s="5" customFormat="1" ht="22.5">
      <c r="A708" s="4">
        <v>0</v>
      </c>
      <c r="B708" s="587"/>
      <c r="C708" s="588"/>
      <c r="D708" s="605"/>
      <c r="E708" s="12" t="s">
        <v>12</v>
      </c>
      <c r="F708" s="50" t="s">
        <v>3815</v>
      </c>
      <c r="G708" s="51" t="s">
        <v>3756</v>
      </c>
      <c r="H708" s="50" t="s">
        <v>3814</v>
      </c>
      <c r="I708" s="106"/>
    </row>
    <row r="709" spans="1:9">
      <c r="A709" s="4">
        <v>209010029</v>
      </c>
      <c r="B709" s="100" t="s">
        <v>2567</v>
      </c>
      <c r="C709" s="100" t="s">
        <v>3948</v>
      </c>
      <c r="D709" s="497">
        <v>90.68</v>
      </c>
      <c r="E709" s="360">
        <v>0</v>
      </c>
      <c r="F709" s="3">
        <f t="shared" ref="F709:F719" si="40">D709*E709</f>
        <v>0</v>
      </c>
      <c r="G709" s="1">
        <f t="shared" ref="G709:H719" si="41">E709/12</f>
        <v>0</v>
      </c>
      <c r="H709" s="3">
        <f t="shared" si="41"/>
        <v>0</v>
      </c>
    </row>
    <row r="710" spans="1:9">
      <c r="B710" s="100" t="s">
        <v>397</v>
      </c>
      <c r="C710" s="100" t="s">
        <v>7111</v>
      </c>
      <c r="D710" s="497">
        <v>112.66</v>
      </c>
      <c r="E710" s="360">
        <v>0</v>
      </c>
      <c r="F710" s="3">
        <f>D710*E710</f>
        <v>0</v>
      </c>
      <c r="G710" s="1">
        <f>E710/12</f>
        <v>0</v>
      </c>
      <c r="H710" s="3">
        <f>F710/12</f>
        <v>0</v>
      </c>
    </row>
    <row r="711" spans="1:9">
      <c r="B711" s="100" t="s">
        <v>399</v>
      </c>
      <c r="C711" s="100" t="s">
        <v>7112</v>
      </c>
      <c r="D711" s="497">
        <v>48.16</v>
      </c>
      <c r="E711" s="360">
        <v>0</v>
      </c>
      <c r="F711" s="3">
        <f t="shared" si="40"/>
        <v>0</v>
      </c>
      <c r="G711" s="1">
        <f t="shared" si="41"/>
        <v>0</v>
      </c>
      <c r="H711" s="3">
        <f t="shared" si="41"/>
        <v>0</v>
      </c>
    </row>
    <row r="712" spans="1:9">
      <c r="B712" s="100" t="s">
        <v>2568</v>
      </c>
      <c r="C712" s="100" t="s">
        <v>6073</v>
      </c>
      <c r="D712" s="497">
        <v>40.369999999999997</v>
      </c>
      <c r="E712" s="361">
        <v>0</v>
      </c>
      <c r="F712" s="3">
        <f t="shared" si="40"/>
        <v>0</v>
      </c>
      <c r="G712" s="1">
        <f t="shared" si="41"/>
        <v>0</v>
      </c>
      <c r="H712" s="3">
        <f t="shared" si="41"/>
        <v>0</v>
      </c>
    </row>
    <row r="713" spans="1:9">
      <c r="A713" s="4">
        <v>209010053</v>
      </c>
      <c r="B713" s="100" t="s">
        <v>401</v>
      </c>
      <c r="C713" s="100" t="s">
        <v>7113</v>
      </c>
      <c r="D713" s="497">
        <v>23.13</v>
      </c>
      <c r="E713" s="361">
        <v>0</v>
      </c>
      <c r="F713" s="3">
        <f t="shared" si="40"/>
        <v>0</v>
      </c>
      <c r="G713" s="1">
        <f t="shared" si="41"/>
        <v>0</v>
      </c>
      <c r="H713" s="3">
        <f t="shared" si="41"/>
        <v>0</v>
      </c>
    </row>
    <row r="714" spans="1:9">
      <c r="A714" s="4">
        <v>209020016</v>
      </c>
      <c r="B714" s="100" t="s">
        <v>402</v>
      </c>
      <c r="C714" s="100" t="s">
        <v>7114</v>
      </c>
      <c r="D714" s="497">
        <v>18</v>
      </c>
      <c r="E714" s="361">
        <v>0</v>
      </c>
      <c r="F714" s="3">
        <f t="shared" si="40"/>
        <v>0</v>
      </c>
      <c r="G714" s="1">
        <f t="shared" si="41"/>
        <v>0</v>
      </c>
      <c r="H714" s="3">
        <f t="shared" si="41"/>
        <v>0</v>
      </c>
    </row>
    <row r="715" spans="1:9">
      <c r="B715" s="100" t="s">
        <v>2570</v>
      </c>
      <c r="C715" s="100" t="s">
        <v>3949</v>
      </c>
      <c r="D715" s="497">
        <v>76.5</v>
      </c>
      <c r="E715" s="361">
        <v>0</v>
      </c>
      <c r="F715" s="3">
        <f t="shared" si="40"/>
        <v>0</v>
      </c>
      <c r="G715" s="1">
        <f t="shared" si="41"/>
        <v>0</v>
      </c>
      <c r="H715" s="3">
        <f t="shared" si="41"/>
        <v>0</v>
      </c>
    </row>
    <row r="716" spans="1:9">
      <c r="A716" s="4">
        <v>209040017</v>
      </c>
      <c r="B716" s="100" t="s">
        <v>403</v>
      </c>
      <c r="C716" s="100" t="s">
        <v>7115</v>
      </c>
      <c r="D716" s="497">
        <v>36.020000000000003</v>
      </c>
      <c r="E716" s="361">
        <v>0</v>
      </c>
      <c r="F716" s="3">
        <f t="shared" si="40"/>
        <v>0</v>
      </c>
      <c r="G716" s="1">
        <f t="shared" si="41"/>
        <v>0</v>
      </c>
      <c r="H716" s="3">
        <f t="shared" si="41"/>
        <v>0</v>
      </c>
    </row>
    <row r="717" spans="1:9">
      <c r="A717" s="4">
        <v>209040025</v>
      </c>
      <c r="B717" s="100" t="s">
        <v>2571</v>
      </c>
      <c r="C717" s="100" t="s">
        <v>3766</v>
      </c>
      <c r="D717" s="497">
        <v>47.14</v>
      </c>
      <c r="E717" s="361">
        <v>0</v>
      </c>
      <c r="F717" s="3">
        <f t="shared" si="40"/>
        <v>0</v>
      </c>
      <c r="G717" s="1">
        <f t="shared" si="41"/>
        <v>0</v>
      </c>
      <c r="H717" s="3">
        <f t="shared" si="41"/>
        <v>0</v>
      </c>
    </row>
    <row r="718" spans="1:9">
      <c r="B718" s="100" t="s">
        <v>760</v>
      </c>
      <c r="C718" s="100" t="s">
        <v>3950</v>
      </c>
      <c r="D718" s="497">
        <v>348.59</v>
      </c>
      <c r="E718" s="360">
        <v>0</v>
      </c>
      <c r="F718" s="3">
        <f t="shared" si="40"/>
        <v>0</v>
      </c>
      <c r="G718" s="1">
        <f t="shared" si="41"/>
        <v>0</v>
      </c>
      <c r="H718" s="3">
        <f t="shared" si="41"/>
        <v>0</v>
      </c>
    </row>
    <row r="719" spans="1:9">
      <c r="A719" s="4">
        <v>209040041</v>
      </c>
      <c r="B719" s="100" t="s">
        <v>404</v>
      </c>
      <c r="C719" s="100" t="s">
        <v>7116</v>
      </c>
      <c r="D719" s="497">
        <v>45.5</v>
      </c>
      <c r="E719" s="360">
        <v>0</v>
      </c>
      <c r="F719" s="3">
        <f t="shared" si="40"/>
        <v>0</v>
      </c>
      <c r="G719" s="1">
        <f t="shared" si="41"/>
        <v>0</v>
      </c>
      <c r="H719" s="3">
        <f t="shared" si="41"/>
        <v>0</v>
      </c>
    </row>
    <row r="720" spans="1:9">
      <c r="A720" s="4" t="s">
        <v>1</v>
      </c>
      <c r="B720" s="606" t="s">
        <v>7729</v>
      </c>
      <c r="C720" s="607"/>
      <c r="D720" s="18">
        <f>SUM(D709:D719)</f>
        <v>886.75</v>
      </c>
      <c r="E720" s="104">
        <f>SUM(E709:E719)</f>
        <v>0</v>
      </c>
      <c r="F720" s="18">
        <f>SUM(F709:F719)</f>
        <v>0</v>
      </c>
      <c r="G720" s="19">
        <f>SUM(G709:G719)</f>
        <v>0</v>
      </c>
      <c r="H720" s="18">
        <f>SUM(H709:H719)</f>
        <v>0</v>
      </c>
    </row>
    <row r="721" spans="1:8">
      <c r="A721" s="4">
        <v>0</v>
      </c>
      <c r="B721" s="16"/>
      <c r="C721" s="16"/>
      <c r="D721" s="16"/>
      <c r="E721" s="34"/>
      <c r="F721" s="35"/>
      <c r="G721" s="16"/>
      <c r="H721" s="16"/>
    </row>
    <row r="722" spans="1:8" s="5" customFormat="1" ht="15" customHeight="1">
      <c r="A722" s="4" t="s">
        <v>405</v>
      </c>
      <c r="B722" s="585" t="s">
        <v>405</v>
      </c>
      <c r="C722" s="586"/>
      <c r="D722" s="604" t="str">
        <f>D$13</f>
        <v>SIGTAP
08/2025</v>
      </c>
      <c r="E722" s="570" t="str">
        <f>E$13</f>
        <v>CNES_ESTABELECIMENTO</v>
      </c>
      <c r="F722" s="570"/>
      <c r="G722" s="570"/>
      <c r="H722" s="570"/>
    </row>
    <row r="723" spans="1:8" s="5" customFormat="1" ht="22.5">
      <c r="A723" s="4">
        <v>0</v>
      </c>
      <c r="B723" s="587"/>
      <c r="C723" s="588"/>
      <c r="D723" s="605"/>
      <c r="E723" s="12" t="s">
        <v>12</v>
      </c>
      <c r="F723" s="50" t="s">
        <v>3815</v>
      </c>
      <c r="G723" s="51" t="s">
        <v>3756</v>
      </c>
      <c r="H723" s="50" t="s">
        <v>3814</v>
      </c>
    </row>
    <row r="724" spans="1:8">
      <c r="A724" s="4">
        <v>211020036</v>
      </c>
      <c r="B724" s="100" t="s">
        <v>2586</v>
      </c>
      <c r="C724" s="100" t="s">
        <v>3951</v>
      </c>
      <c r="D724" s="499">
        <v>28.42</v>
      </c>
      <c r="E724" s="362" t="s">
        <v>8051</v>
      </c>
      <c r="F724" s="45">
        <f t="shared" ref="F724:F833" si="42">D724*E724</f>
        <v>0</v>
      </c>
      <c r="G724" s="105">
        <f t="shared" ref="G724:G833" si="43">E724/12</f>
        <v>0</v>
      </c>
      <c r="H724" s="45">
        <f t="shared" ref="H724:H833" si="44">F724/12</f>
        <v>0</v>
      </c>
    </row>
    <row r="725" spans="1:8">
      <c r="B725" s="100" t="s">
        <v>2587</v>
      </c>
      <c r="C725" s="100" t="s">
        <v>6074</v>
      </c>
      <c r="D725" s="499">
        <v>1.31</v>
      </c>
      <c r="E725" s="362" t="s">
        <v>8051</v>
      </c>
      <c r="F725" s="45">
        <f t="shared" ref="F725:F728" si="45">D725*E725</f>
        <v>0</v>
      </c>
      <c r="G725" s="105">
        <f t="shared" ref="G725:G728" si="46">E725/12</f>
        <v>0</v>
      </c>
      <c r="H725" s="45">
        <f t="shared" ref="H725:H728" si="47">F725/12</f>
        <v>0</v>
      </c>
    </row>
    <row r="726" spans="1:8">
      <c r="B726" s="100" t="s">
        <v>2588</v>
      </c>
      <c r="C726" s="100" t="s">
        <v>7108</v>
      </c>
      <c r="D726" s="499">
        <v>1.31</v>
      </c>
      <c r="E726" s="362" t="s">
        <v>8051</v>
      </c>
      <c r="F726" s="45">
        <f t="shared" si="45"/>
        <v>0</v>
      </c>
      <c r="G726" s="105">
        <f t="shared" si="46"/>
        <v>0</v>
      </c>
      <c r="H726" s="45">
        <f t="shared" si="47"/>
        <v>0</v>
      </c>
    </row>
    <row r="727" spans="1:8">
      <c r="B727" s="100" t="s">
        <v>2589</v>
      </c>
      <c r="C727" s="100" t="s">
        <v>6075</v>
      </c>
      <c r="D727" s="499">
        <v>1.31</v>
      </c>
      <c r="E727" s="362" t="s">
        <v>8051</v>
      </c>
      <c r="F727" s="45">
        <f t="shared" si="45"/>
        <v>0</v>
      </c>
      <c r="G727" s="105">
        <f t="shared" si="46"/>
        <v>0</v>
      </c>
      <c r="H727" s="45">
        <f t="shared" si="47"/>
        <v>0</v>
      </c>
    </row>
    <row r="728" spans="1:8">
      <c r="B728" s="100" t="s">
        <v>406</v>
      </c>
      <c r="C728" s="100" t="s">
        <v>6076</v>
      </c>
      <c r="D728" s="499">
        <v>5.15</v>
      </c>
      <c r="E728" s="363">
        <v>0</v>
      </c>
      <c r="F728" s="45">
        <f t="shared" si="45"/>
        <v>0</v>
      </c>
      <c r="G728" s="105">
        <f t="shared" si="46"/>
        <v>0</v>
      </c>
      <c r="H728" s="45">
        <f t="shared" si="47"/>
        <v>0</v>
      </c>
    </row>
    <row r="729" spans="1:8">
      <c r="B729" s="100" t="s">
        <v>407</v>
      </c>
      <c r="C729" s="100" t="s">
        <v>6077</v>
      </c>
      <c r="D729" s="499">
        <v>30</v>
      </c>
      <c r="E729" s="363">
        <v>0</v>
      </c>
      <c r="F729" s="45">
        <f t="shared" ref="F729" si="48">D729*E729</f>
        <v>0</v>
      </c>
      <c r="G729" s="105">
        <f t="shared" ref="G729" si="49">E729/12</f>
        <v>0</v>
      </c>
      <c r="H729" s="45">
        <f t="shared" ref="H729" si="50">F729/12</f>
        <v>0</v>
      </c>
    </row>
    <row r="730" spans="1:8">
      <c r="B730" s="100" t="s">
        <v>408</v>
      </c>
      <c r="C730" s="100" t="s">
        <v>7109</v>
      </c>
      <c r="D730" s="499">
        <v>10.07</v>
      </c>
      <c r="E730" s="363">
        <v>0</v>
      </c>
      <c r="F730" s="45">
        <f>D730*E730</f>
        <v>0</v>
      </c>
      <c r="G730" s="105">
        <f>E730/12</f>
        <v>0</v>
      </c>
      <c r="H730" s="45">
        <f>F730/12</f>
        <v>0</v>
      </c>
    </row>
    <row r="731" spans="1:8">
      <c r="A731" s="4">
        <v>211020044</v>
      </c>
      <c r="B731" s="100" t="s">
        <v>409</v>
      </c>
      <c r="C731" s="100" t="s">
        <v>6078</v>
      </c>
      <c r="D731" s="499">
        <v>30</v>
      </c>
      <c r="E731" s="363">
        <v>0</v>
      </c>
      <c r="F731" s="45">
        <f t="shared" si="42"/>
        <v>0</v>
      </c>
      <c r="G731" s="46">
        <f t="shared" si="43"/>
        <v>0</v>
      </c>
      <c r="H731" s="45">
        <f t="shared" si="44"/>
        <v>0</v>
      </c>
    </row>
    <row r="732" spans="1:8">
      <c r="A732" s="4">
        <v>211020052</v>
      </c>
      <c r="B732" s="100" t="s">
        <v>2590</v>
      </c>
      <c r="C732" s="100" t="s">
        <v>6079</v>
      </c>
      <c r="D732" s="499">
        <v>1.26</v>
      </c>
      <c r="E732" s="363" t="s">
        <v>8051</v>
      </c>
      <c r="F732" s="45">
        <f t="shared" si="42"/>
        <v>0</v>
      </c>
      <c r="G732" s="46">
        <f t="shared" si="43"/>
        <v>0</v>
      </c>
      <c r="H732" s="45">
        <f t="shared" si="44"/>
        <v>0</v>
      </c>
    </row>
    <row r="733" spans="1:8">
      <c r="A733" s="4">
        <v>211020060</v>
      </c>
      <c r="B733" s="100" t="s">
        <v>2591</v>
      </c>
      <c r="C733" s="100" t="s">
        <v>6080</v>
      </c>
      <c r="D733" s="499">
        <v>1.26</v>
      </c>
      <c r="E733" s="363" t="s">
        <v>8051</v>
      </c>
      <c r="F733" s="45">
        <f t="shared" si="42"/>
        <v>0</v>
      </c>
      <c r="G733" s="46">
        <f t="shared" si="43"/>
        <v>0</v>
      </c>
      <c r="H733" s="45">
        <f t="shared" si="44"/>
        <v>0</v>
      </c>
    </row>
    <row r="734" spans="1:8">
      <c r="B734" s="100" t="s">
        <v>2592</v>
      </c>
      <c r="C734" s="100" t="s">
        <v>3952</v>
      </c>
      <c r="D734" s="499">
        <v>1.26</v>
      </c>
      <c r="E734" s="363" t="s">
        <v>8051</v>
      </c>
      <c r="F734" s="45">
        <f t="shared" si="42"/>
        <v>0</v>
      </c>
      <c r="G734" s="46">
        <f t="shared" si="43"/>
        <v>0</v>
      </c>
      <c r="H734" s="45">
        <f t="shared" si="44"/>
        <v>0</v>
      </c>
    </row>
    <row r="735" spans="1:8">
      <c r="B735" s="100" t="s">
        <v>410</v>
      </c>
      <c r="C735" s="100" t="s">
        <v>6081</v>
      </c>
      <c r="D735" s="499">
        <v>10</v>
      </c>
      <c r="E735" s="363" t="s">
        <v>8051</v>
      </c>
      <c r="F735" s="45">
        <f t="shared" si="42"/>
        <v>0</v>
      </c>
      <c r="G735" s="46">
        <f t="shared" si="43"/>
        <v>0</v>
      </c>
      <c r="H735" s="45">
        <f t="shared" si="44"/>
        <v>0</v>
      </c>
    </row>
    <row r="736" spans="1:8">
      <c r="B736" s="100" t="s">
        <v>2593</v>
      </c>
      <c r="C736" s="100" t="s">
        <v>6082</v>
      </c>
      <c r="D736" s="499">
        <v>10</v>
      </c>
      <c r="E736" s="363" t="s">
        <v>8051</v>
      </c>
      <c r="F736" s="45">
        <f t="shared" si="42"/>
        <v>0</v>
      </c>
      <c r="G736" s="46">
        <f t="shared" si="43"/>
        <v>0</v>
      </c>
      <c r="H736" s="45">
        <f t="shared" si="44"/>
        <v>0</v>
      </c>
    </row>
    <row r="737" spans="1:9">
      <c r="A737" s="4">
        <v>211030040</v>
      </c>
      <c r="B737" s="100" t="s">
        <v>2594</v>
      </c>
      <c r="C737" s="100" t="s">
        <v>6083</v>
      </c>
      <c r="D737" s="499">
        <v>1.26</v>
      </c>
      <c r="E737" s="363" t="s">
        <v>8051</v>
      </c>
      <c r="F737" s="45">
        <f t="shared" si="42"/>
        <v>0</v>
      </c>
      <c r="G737" s="46">
        <f t="shared" si="43"/>
        <v>0</v>
      </c>
      <c r="H737" s="45">
        <f t="shared" si="44"/>
        <v>0</v>
      </c>
    </row>
    <row r="738" spans="1:9">
      <c r="B738" s="100" t="s">
        <v>2595</v>
      </c>
      <c r="C738" s="100" t="s">
        <v>3953</v>
      </c>
      <c r="D738" s="499">
        <v>1.26</v>
      </c>
      <c r="E738" s="363" t="s">
        <v>8051</v>
      </c>
      <c r="F738" s="45">
        <f t="shared" si="42"/>
        <v>0</v>
      </c>
      <c r="G738" s="46">
        <f t="shared" si="43"/>
        <v>0</v>
      </c>
      <c r="H738" s="45">
        <f t="shared" si="44"/>
        <v>0</v>
      </c>
    </row>
    <row r="739" spans="1:9">
      <c r="B739" s="100" t="s">
        <v>2596</v>
      </c>
      <c r="C739" s="100" t="s">
        <v>3954</v>
      </c>
      <c r="D739" s="499">
        <v>1.26</v>
      </c>
      <c r="E739" s="363" t="s">
        <v>8051</v>
      </c>
      <c r="F739" s="45">
        <f t="shared" si="42"/>
        <v>0</v>
      </c>
      <c r="G739" s="46">
        <f t="shared" si="43"/>
        <v>0</v>
      </c>
      <c r="H739" s="45">
        <f t="shared" si="44"/>
        <v>0</v>
      </c>
    </row>
    <row r="740" spans="1:9">
      <c r="B740" s="100" t="s">
        <v>2597</v>
      </c>
      <c r="C740" s="100" t="s">
        <v>3955</v>
      </c>
      <c r="D740" s="499">
        <v>1.26</v>
      </c>
      <c r="E740" s="363" t="s">
        <v>8051</v>
      </c>
      <c r="F740" s="45">
        <f t="shared" si="42"/>
        <v>0</v>
      </c>
      <c r="G740" s="46">
        <f t="shared" si="43"/>
        <v>0</v>
      </c>
      <c r="H740" s="45">
        <f t="shared" si="44"/>
        <v>0</v>
      </c>
    </row>
    <row r="741" spans="1:9">
      <c r="B741" s="100" t="s">
        <v>2598</v>
      </c>
      <c r="C741" s="100" t="s">
        <v>3956</v>
      </c>
      <c r="D741" s="499">
        <v>1.69</v>
      </c>
      <c r="E741" s="363" t="s">
        <v>8051</v>
      </c>
      <c r="F741" s="45">
        <f t="shared" si="42"/>
        <v>0</v>
      </c>
      <c r="G741" s="46">
        <f t="shared" si="43"/>
        <v>0</v>
      </c>
      <c r="H741" s="45">
        <f t="shared" si="44"/>
        <v>0</v>
      </c>
    </row>
    <row r="742" spans="1:9">
      <c r="B742" s="100" t="s">
        <v>411</v>
      </c>
      <c r="C742" s="100" t="s">
        <v>6084</v>
      </c>
      <c r="D742" s="499">
        <v>3.38</v>
      </c>
      <c r="E742" s="363" t="s">
        <v>8051</v>
      </c>
      <c r="F742" s="45">
        <f t="shared" si="42"/>
        <v>0</v>
      </c>
      <c r="G742" s="46">
        <f t="shared" si="43"/>
        <v>0</v>
      </c>
      <c r="H742" s="45">
        <f t="shared" si="44"/>
        <v>0</v>
      </c>
    </row>
    <row r="743" spans="1:9">
      <c r="B743" s="100" t="s">
        <v>2599</v>
      </c>
      <c r="C743" s="100" t="s">
        <v>6085</v>
      </c>
      <c r="D743" s="499">
        <v>2.8</v>
      </c>
      <c r="E743" s="363" t="s">
        <v>8051</v>
      </c>
      <c r="F743" s="45">
        <f t="shared" si="42"/>
        <v>0</v>
      </c>
      <c r="G743" s="46">
        <f t="shared" si="43"/>
        <v>0</v>
      </c>
      <c r="H743" s="45">
        <f t="shared" si="44"/>
        <v>0</v>
      </c>
    </row>
    <row r="744" spans="1:9">
      <c r="A744" s="4">
        <v>211040029</v>
      </c>
      <c r="B744" s="100" t="s">
        <v>2600</v>
      </c>
      <c r="C744" s="100" t="s">
        <v>6086</v>
      </c>
      <c r="D744" s="499">
        <v>25</v>
      </c>
      <c r="E744" s="363" t="s">
        <v>8051</v>
      </c>
      <c r="F744" s="45">
        <f t="shared" si="42"/>
        <v>0</v>
      </c>
      <c r="G744" s="46">
        <f t="shared" si="43"/>
        <v>0</v>
      </c>
      <c r="H744" s="45">
        <f t="shared" si="44"/>
        <v>0</v>
      </c>
    </row>
    <row r="745" spans="1:9">
      <c r="B745" s="100" t="s">
        <v>2601</v>
      </c>
      <c r="C745" s="100" t="s">
        <v>6087</v>
      </c>
      <c r="D745" s="499">
        <v>1.69</v>
      </c>
      <c r="E745" s="363" t="s">
        <v>8051</v>
      </c>
      <c r="F745" s="45">
        <f t="shared" si="42"/>
        <v>0</v>
      </c>
      <c r="G745" s="46">
        <f t="shared" si="43"/>
        <v>0</v>
      </c>
      <c r="H745" s="45">
        <f t="shared" si="44"/>
        <v>0</v>
      </c>
    </row>
    <row r="746" spans="1:9">
      <c r="B746" s="100" t="s">
        <v>2602</v>
      </c>
      <c r="C746" s="100" t="s">
        <v>3957</v>
      </c>
      <c r="D746" s="499">
        <v>1.69</v>
      </c>
      <c r="E746" s="363" t="s">
        <v>8051</v>
      </c>
      <c r="F746" s="45">
        <f t="shared" si="42"/>
        <v>0</v>
      </c>
      <c r="G746" s="46">
        <f t="shared" si="43"/>
        <v>0</v>
      </c>
      <c r="H746" s="45">
        <f t="shared" si="44"/>
        <v>0</v>
      </c>
    </row>
    <row r="747" spans="1:9">
      <c r="B747" s="100" t="s">
        <v>412</v>
      </c>
      <c r="C747" s="100" t="s">
        <v>6088</v>
      </c>
      <c r="D747" s="499">
        <v>11.34</v>
      </c>
      <c r="E747" s="363">
        <v>0</v>
      </c>
      <c r="F747" s="45">
        <f t="shared" si="42"/>
        <v>0</v>
      </c>
      <c r="G747" s="46">
        <f t="shared" si="43"/>
        <v>0</v>
      </c>
      <c r="H747" s="45">
        <f t="shared" si="44"/>
        <v>0</v>
      </c>
    </row>
    <row r="748" spans="1:9">
      <c r="B748" s="100" t="s">
        <v>2603</v>
      </c>
      <c r="C748" s="100" t="s">
        <v>6089</v>
      </c>
      <c r="D748" s="499">
        <v>25</v>
      </c>
      <c r="E748" s="363">
        <v>0</v>
      </c>
      <c r="F748" s="45">
        <f t="shared" si="42"/>
        <v>0</v>
      </c>
      <c r="G748" s="46">
        <f t="shared" si="43"/>
        <v>0</v>
      </c>
      <c r="H748" s="45">
        <f t="shared" si="44"/>
        <v>0</v>
      </c>
    </row>
    <row r="749" spans="1:9">
      <c r="A749" s="4">
        <v>211050024</v>
      </c>
      <c r="B749" s="100" t="s">
        <v>2604</v>
      </c>
      <c r="C749" s="100" t="s">
        <v>6090</v>
      </c>
      <c r="D749" s="499">
        <v>25</v>
      </c>
      <c r="E749" s="363">
        <v>0</v>
      </c>
      <c r="F749" s="45">
        <f t="shared" si="42"/>
        <v>0</v>
      </c>
      <c r="G749" s="46">
        <f t="shared" si="43"/>
        <v>0</v>
      </c>
      <c r="H749" s="45">
        <f t="shared" si="44"/>
        <v>0</v>
      </c>
    </row>
    <row r="750" spans="1:9">
      <c r="B750" s="100" t="s">
        <v>2605</v>
      </c>
      <c r="C750" s="100" t="s">
        <v>6091</v>
      </c>
      <c r="D750" s="499">
        <v>25</v>
      </c>
      <c r="E750" s="363">
        <v>0</v>
      </c>
      <c r="F750" s="45">
        <f t="shared" si="42"/>
        <v>0</v>
      </c>
      <c r="G750" s="46">
        <f t="shared" si="43"/>
        <v>0</v>
      </c>
      <c r="H750" s="45">
        <f t="shared" si="44"/>
        <v>0</v>
      </c>
      <c r="I750" s="580"/>
    </row>
    <row r="751" spans="1:9">
      <c r="B751" s="100" t="s">
        <v>413</v>
      </c>
      <c r="C751" s="100" t="s">
        <v>6092</v>
      </c>
      <c r="D751" s="499">
        <v>27</v>
      </c>
      <c r="E751" s="363">
        <v>0</v>
      </c>
      <c r="F751" s="45">
        <f t="shared" si="42"/>
        <v>0</v>
      </c>
      <c r="G751" s="46">
        <f t="shared" si="43"/>
        <v>0</v>
      </c>
      <c r="H751" s="45">
        <f t="shared" si="44"/>
        <v>0</v>
      </c>
      <c r="I751" s="581"/>
    </row>
    <row r="752" spans="1:9">
      <c r="B752" s="100" t="s">
        <v>414</v>
      </c>
      <c r="C752" s="100" t="s">
        <v>6093</v>
      </c>
      <c r="D752" s="499">
        <v>27</v>
      </c>
      <c r="E752" s="363">
        <v>0</v>
      </c>
      <c r="F752" s="45">
        <f t="shared" si="42"/>
        <v>0</v>
      </c>
      <c r="G752" s="46">
        <f t="shared" si="43"/>
        <v>0</v>
      </c>
      <c r="H752" s="45">
        <f t="shared" si="44"/>
        <v>0</v>
      </c>
      <c r="I752" s="581"/>
    </row>
    <row r="753" spans="1:8">
      <c r="A753" s="4">
        <v>211050067</v>
      </c>
      <c r="B753" s="100" t="s">
        <v>415</v>
      </c>
      <c r="C753" s="100" t="s">
        <v>6094</v>
      </c>
      <c r="D753" s="499">
        <v>27</v>
      </c>
      <c r="E753" s="363">
        <v>0</v>
      </c>
      <c r="F753" s="45">
        <f t="shared" si="42"/>
        <v>0</v>
      </c>
      <c r="G753" s="46">
        <f t="shared" si="43"/>
        <v>0</v>
      </c>
      <c r="H753" s="45">
        <f t="shared" si="44"/>
        <v>0</v>
      </c>
    </row>
    <row r="754" spans="1:8">
      <c r="A754" s="4">
        <v>211050075</v>
      </c>
      <c r="B754" s="100" t="s">
        <v>2607</v>
      </c>
      <c r="C754" s="100" t="s">
        <v>3958</v>
      </c>
      <c r="D754" s="499">
        <v>4.0599999999999996</v>
      </c>
      <c r="E754" s="363" t="s">
        <v>8051</v>
      </c>
      <c r="F754" s="45">
        <f t="shared" si="42"/>
        <v>0</v>
      </c>
      <c r="G754" s="46">
        <f t="shared" si="43"/>
        <v>0</v>
      </c>
      <c r="H754" s="45">
        <f t="shared" si="44"/>
        <v>0</v>
      </c>
    </row>
    <row r="755" spans="1:8">
      <c r="A755" s="4">
        <v>211050083</v>
      </c>
      <c r="B755" s="100" t="s">
        <v>2608</v>
      </c>
      <c r="C755" s="100" t="s">
        <v>6095</v>
      </c>
      <c r="D755" s="499">
        <v>4.0599999999999996</v>
      </c>
      <c r="E755" s="363" t="s">
        <v>8051</v>
      </c>
      <c r="F755" s="45">
        <f t="shared" si="42"/>
        <v>0</v>
      </c>
      <c r="G755" s="46">
        <f t="shared" si="43"/>
        <v>0</v>
      </c>
      <c r="H755" s="45">
        <f t="shared" si="44"/>
        <v>0</v>
      </c>
    </row>
    <row r="756" spans="1:8">
      <c r="B756" s="100" t="s">
        <v>2609</v>
      </c>
      <c r="C756" s="100" t="s">
        <v>7730</v>
      </c>
      <c r="D756" s="499">
        <v>4.0599999999999996</v>
      </c>
      <c r="E756" s="363" t="s">
        <v>8051</v>
      </c>
      <c r="F756" s="45">
        <f t="shared" si="42"/>
        <v>0</v>
      </c>
      <c r="G756" s="46">
        <f t="shared" si="43"/>
        <v>0</v>
      </c>
      <c r="H756" s="45">
        <f t="shared" si="44"/>
        <v>0</v>
      </c>
    </row>
    <row r="757" spans="1:8">
      <c r="B757" s="100" t="s">
        <v>2611</v>
      </c>
      <c r="C757" s="100" t="s">
        <v>6096</v>
      </c>
      <c r="D757" s="499">
        <v>27</v>
      </c>
      <c r="E757" s="363" t="s">
        <v>8051</v>
      </c>
      <c r="F757" s="45">
        <f t="shared" si="42"/>
        <v>0</v>
      </c>
      <c r="G757" s="46">
        <f t="shared" si="43"/>
        <v>0</v>
      </c>
      <c r="H757" s="45">
        <f t="shared" si="44"/>
        <v>0</v>
      </c>
    </row>
    <row r="758" spans="1:8">
      <c r="B758" s="100" t="s">
        <v>416</v>
      </c>
      <c r="C758" s="100" t="s">
        <v>6097</v>
      </c>
      <c r="D758" s="499">
        <v>24.24</v>
      </c>
      <c r="E758" s="363" t="s">
        <v>8051</v>
      </c>
      <c r="F758" s="45">
        <f t="shared" si="42"/>
        <v>0</v>
      </c>
      <c r="G758" s="46">
        <f t="shared" si="43"/>
        <v>0</v>
      </c>
      <c r="H758" s="45">
        <f t="shared" si="44"/>
        <v>0</v>
      </c>
    </row>
    <row r="759" spans="1:8">
      <c r="B759" s="100" t="s">
        <v>417</v>
      </c>
      <c r="C759" s="100" t="s">
        <v>6098</v>
      </c>
      <c r="D759" s="499">
        <v>12.34</v>
      </c>
      <c r="E759" s="363" t="s">
        <v>8051</v>
      </c>
      <c r="F759" s="45">
        <f t="shared" si="42"/>
        <v>0</v>
      </c>
      <c r="G759" s="46">
        <f t="shared" si="43"/>
        <v>0</v>
      </c>
      <c r="H759" s="45">
        <f t="shared" si="44"/>
        <v>0</v>
      </c>
    </row>
    <row r="760" spans="1:8">
      <c r="A760" s="4">
        <v>211060011</v>
      </c>
      <c r="B760" s="100" t="s">
        <v>418</v>
      </c>
      <c r="C760" s="100" t="s">
        <v>6099</v>
      </c>
      <c r="D760" s="499">
        <v>40</v>
      </c>
      <c r="E760" s="363" t="s">
        <v>8051</v>
      </c>
      <c r="F760" s="45">
        <f t="shared" si="42"/>
        <v>0</v>
      </c>
      <c r="G760" s="46">
        <f t="shared" si="43"/>
        <v>0</v>
      </c>
      <c r="H760" s="45">
        <f t="shared" si="44"/>
        <v>0</v>
      </c>
    </row>
    <row r="761" spans="1:8">
      <c r="A761" s="4">
        <v>211060020</v>
      </c>
      <c r="B761" s="100" t="s">
        <v>2612</v>
      </c>
      <c r="C761" s="100" t="s">
        <v>3959</v>
      </c>
      <c r="D761" s="499">
        <v>3.37</v>
      </c>
      <c r="E761" s="363" t="s">
        <v>8051</v>
      </c>
      <c r="F761" s="45">
        <f t="shared" si="42"/>
        <v>0</v>
      </c>
      <c r="G761" s="46">
        <f t="shared" si="43"/>
        <v>0</v>
      </c>
      <c r="H761" s="45">
        <f t="shared" si="44"/>
        <v>0</v>
      </c>
    </row>
    <row r="762" spans="1:8">
      <c r="A762" s="4">
        <v>211060038</v>
      </c>
      <c r="B762" s="100" t="s">
        <v>419</v>
      </c>
      <c r="C762" s="100" t="s">
        <v>6100</v>
      </c>
      <c r="D762" s="499">
        <v>10.11</v>
      </c>
      <c r="E762" s="363" t="s">
        <v>8051</v>
      </c>
      <c r="F762" s="45">
        <f t="shared" si="42"/>
        <v>0</v>
      </c>
      <c r="G762" s="46">
        <f t="shared" si="43"/>
        <v>0</v>
      </c>
      <c r="H762" s="45">
        <f t="shared" si="44"/>
        <v>0</v>
      </c>
    </row>
    <row r="763" spans="1:8">
      <c r="B763" s="100" t="s">
        <v>2613</v>
      </c>
      <c r="C763" s="100" t="s">
        <v>3960</v>
      </c>
      <c r="D763" s="499">
        <v>24.24</v>
      </c>
      <c r="E763" s="363" t="s">
        <v>8051</v>
      </c>
      <c r="F763" s="45">
        <f t="shared" si="42"/>
        <v>0</v>
      </c>
      <c r="G763" s="46">
        <f t="shared" si="43"/>
        <v>0</v>
      </c>
      <c r="H763" s="45">
        <f t="shared" si="44"/>
        <v>0</v>
      </c>
    </row>
    <row r="764" spans="1:8">
      <c r="A764" s="4">
        <v>211060062</v>
      </c>
      <c r="B764" s="100" t="s">
        <v>2614</v>
      </c>
      <c r="C764" s="100" t="s">
        <v>3961</v>
      </c>
      <c r="D764" s="499">
        <v>24.24</v>
      </c>
      <c r="E764" s="363" t="s">
        <v>8051</v>
      </c>
      <c r="F764" s="45">
        <f t="shared" si="42"/>
        <v>0</v>
      </c>
      <c r="G764" s="46">
        <f t="shared" si="43"/>
        <v>0</v>
      </c>
      <c r="H764" s="45">
        <f t="shared" si="44"/>
        <v>0</v>
      </c>
    </row>
    <row r="765" spans="1:8">
      <c r="B765" s="100" t="s">
        <v>2615</v>
      </c>
      <c r="C765" s="100" t="s">
        <v>3962</v>
      </c>
      <c r="D765" s="499">
        <v>3.37</v>
      </c>
      <c r="E765" s="363" t="s">
        <v>8051</v>
      </c>
      <c r="F765" s="45">
        <f t="shared" si="42"/>
        <v>0</v>
      </c>
      <c r="G765" s="46">
        <f t="shared" si="43"/>
        <v>0</v>
      </c>
      <c r="H765" s="45">
        <f t="shared" si="44"/>
        <v>0</v>
      </c>
    </row>
    <row r="766" spans="1:8">
      <c r="B766" s="100" t="s">
        <v>420</v>
      </c>
      <c r="C766" s="100" t="s">
        <v>6101</v>
      </c>
      <c r="D766" s="499">
        <v>3.37</v>
      </c>
      <c r="E766" s="363" t="s">
        <v>8051</v>
      </c>
      <c r="F766" s="45">
        <f t="shared" si="42"/>
        <v>0</v>
      </c>
      <c r="G766" s="46">
        <f t="shared" si="43"/>
        <v>0</v>
      </c>
      <c r="H766" s="45">
        <f t="shared" si="44"/>
        <v>0</v>
      </c>
    </row>
    <row r="767" spans="1:8">
      <c r="B767" s="100" t="s">
        <v>421</v>
      </c>
      <c r="C767" s="100" t="s">
        <v>6102</v>
      </c>
      <c r="D767" s="499">
        <v>6.74</v>
      </c>
      <c r="E767" s="363" t="s">
        <v>8051</v>
      </c>
      <c r="F767" s="45">
        <f t="shared" si="42"/>
        <v>0</v>
      </c>
      <c r="G767" s="46">
        <f t="shared" si="43"/>
        <v>0</v>
      </c>
      <c r="H767" s="45">
        <f t="shared" si="44"/>
        <v>0</v>
      </c>
    </row>
    <row r="768" spans="1:8">
      <c r="A768" s="4">
        <v>211060100</v>
      </c>
      <c r="B768" s="100" t="s">
        <v>422</v>
      </c>
      <c r="C768" s="100" t="s">
        <v>6103</v>
      </c>
      <c r="D768" s="499">
        <v>24.24</v>
      </c>
      <c r="E768" s="363" t="s">
        <v>8051</v>
      </c>
      <c r="F768" s="45">
        <f t="shared" si="42"/>
        <v>0</v>
      </c>
      <c r="G768" s="46">
        <f t="shared" si="43"/>
        <v>0</v>
      </c>
      <c r="H768" s="45">
        <f t="shared" si="44"/>
        <v>0</v>
      </c>
    </row>
    <row r="769" spans="1:9">
      <c r="A769" s="4">
        <v>211060119</v>
      </c>
      <c r="B769" s="100" t="s">
        <v>2616</v>
      </c>
      <c r="C769" s="100" t="s">
        <v>6104</v>
      </c>
      <c r="D769" s="499">
        <v>3.37</v>
      </c>
      <c r="E769" s="363" t="s">
        <v>8051</v>
      </c>
      <c r="F769" s="111">
        <f t="shared" si="42"/>
        <v>0</v>
      </c>
      <c r="G769" s="64">
        <f t="shared" si="43"/>
        <v>0</v>
      </c>
      <c r="H769" s="111">
        <f t="shared" si="44"/>
        <v>0</v>
      </c>
      <c r="I769" s="114"/>
    </row>
    <row r="770" spans="1:9">
      <c r="A770" s="4">
        <v>211060127</v>
      </c>
      <c r="B770" s="100" t="s">
        <v>2617</v>
      </c>
      <c r="C770" s="100" t="s">
        <v>6105</v>
      </c>
      <c r="D770" s="499">
        <v>24.24</v>
      </c>
      <c r="E770" s="363" t="s">
        <v>8051</v>
      </c>
      <c r="F770" s="45">
        <f t="shared" si="42"/>
        <v>0</v>
      </c>
      <c r="G770" s="46">
        <f t="shared" si="43"/>
        <v>0</v>
      </c>
      <c r="H770" s="45">
        <f t="shared" si="44"/>
        <v>0</v>
      </c>
    </row>
    <row r="771" spans="1:9">
      <c r="A771" s="4">
        <v>211060151</v>
      </c>
      <c r="B771" s="100" t="s">
        <v>423</v>
      </c>
      <c r="C771" s="100" t="s">
        <v>6106</v>
      </c>
      <c r="D771" s="499">
        <v>3.37</v>
      </c>
      <c r="E771" s="363" t="s">
        <v>8051</v>
      </c>
      <c r="F771" s="45">
        <f t="shared" si="42"/>
        <v>0</v>
      </c>
      <c r="G771" s="46">
        <f t="shared" si="43"/>
        <v>0</v>
      </c>
      <c r="H771" s="45">
        <f t="shared" si="44"/>
        <v>0</v>
      </c>
    </row>
    <row r="772" spans="1:9">
      <c r="B772" s="100" t="s">
        <v>2618</v>
      </c>
      <c r="C772" s="100" t="s">
        <v>3963</v>
      </c>
      <c r="D772" s="499">
        <v>24.24</v>
      </c>
      <c r="E772" s="363" t="s">
        <v>8051</v>
      </c>
      <c r="F772" s="45">
        <f t="shared" si="42"/>
        <v>0</v>
      </c>
      <c r="G772" s="46">
        <f t="shared" si="43"/>
        <v>0</v>
      </c>
      <c r="H772" s="45">
        <f t="shared" si="44"/>
        <v>0</v>
      </c>
    </row>
    <row r="773" spans="1:9">
      <c r="B773" s="100" t="s">
        <v>2619</v>
      </c>
      <c r="C773" s="100" t="s">
        <v>3964</v>
      </c>
      <c r="D773" s="499">
        <v>24.68</v>
      </c>
      <c r="E773" s="363" t="s">
        <v>8051</v>
      </c>
      <c r="F773" s="45">
        <f t="shared" si="42"/>
        <v>0</v>
      </c>
      <c r="G773" s="46">
        <f t="shared" si="43"/>
        <v>0</v>
      </c>
      <c r="H773" s="45">
        <f t="shared" si="44"/>
        <v>0</v>
      </c>
    </row>
    <row r="774" spans="1:9">
      <c r="B774" s="100" t="s">
        <v>2620</v>
      </c>
      <c r="C774" s="100" t="s">
        <v>3965</v>
      </c>
      <c r="D774" s="499">
        <v>64</v>
      </c>
      <c r="E774" s="363" t="s">
        <v>8051</v>
      </c>
      <c r="F774" s="45">
        <f t="shared" si="42"/>
        <v>0</v>
      </c>
      <c r="G774" s="46">
        <f t="shared" si="43"/>
        <v>0</v>
      </c>
      <c r="H774" s="45">
        <f t="shared" si="44"/>
        <v>0</v>
      </c>
    </row>
    <row r="775" spans="1:9">
      <c r="B775" s="100" t="s">
        <v>2621</v>
      </c>
      <c r="C775" s="100" t="s">
        <v>6107</v>
      </c>
      <c r="D775" s="499">
        <v>6.74</v>
      </c>
      <c r="E775" s="363" t="s">
        <v>8051</v>
      </c>
      <c r="F775" s="45">
        <f t="shared" si="42"/>
        <v>0</v>
      </c>
      <c r="G775" s="46">
        <f t="shared" si="43"/>
        <v>0</v>
      </c>
      <c r="H775" s="45">
        <f t="shared" si="44"/>
        <v>0</v>
      </c>
    </row>
    <row r="776" spans="1:9">
      <c r="B776" s="100" t="s">
        <v>2622</v>
      </c>
      <c r="C776" s="100" t="s">
        <v>3966</v>
      </c>
      <c r="D776" s="499">
        <v>3.37</v>
      </c>
      <c r="E776" s="363" t="s">
        <v>8051</v>
      </c>
      <c r="F776" s="45">
        <f t="shared" si="42"/>
        <v>0</v>
      </c>
      <c r="G776" s="46">
        <f t="shared" si="43"/>
        <v>0</v>
      </c>
      <c r="H776" s="45">
        <f t="shared" si="44"/>
        <v>0</v>
      </c>
    </row>
    <row r="777" spans="1:9">
      <c r="B777" s="100" t="s">
        <v>2623</v>
      </c>
      <c r="C777" s="100" t="s">
        <v>3967</v>
      </c>
      <c r="D777" s="499">
        <v>3.37</v>
      </c>
      <c r="E777" s="363" t="s">
        <v>8051</v>
      </c>
      <c r="F777" s="45">
        <f t="shared" si="42"/>
        <v>0</v>
      </c>
      <c r="G777" s="46">
        <f t="shared" si="43"/>
        <v>0</v>
      </c>
      <c r="H777" s="45">
        <f t="shared" si="44"/>
        <v>0</v>
      </c>
    </row>
    <row r="778" spans="1:9">
      <c r="B778" s="100" t="s">
        <v>2624</v>
      </c>
      <c r="C778" s="100" t="s">
        <v>3968</v>
      </c>
      <c r="D778" s="499">
        <v>12.34</v>
      </c>
      <c r="E778" s="363" t="s">
        <v>8051</v>
      </c>
      <c r="F778" s="45">
        <f t="shared" si="42"/>
        <v>0</v>
      </c>
      <c r="G778" s="46">
        <f t="shared" si="43"/>
        <v>0</v>
      </c>
      <c r="H778" s="45">
        <f t="shared" si="44"/>
        <v>0</v>
      </c>
    </row>
    <row r="779" spans="1:9">
      <c r="A779" s="4">
        <v>211060240</v>
      </c>
      <c r="B779" s="100" t="s">
        <v>424</v>
      </c>
      <c r="C779" s="100" t="s">
        <v>6108</v>
      </c>
      <c r="D779" s="499">
        <v>12.34</v>
      </c>
      <c r="E779" s="363" t="s">
        <v>8051</v>
      </c>
      <c r="F779" s="45">
        <f t="shared" si="42"/>
        <v>0</v>
      </c>
      <c r="G779" s="46">
        <f t="shared" si="43"/>
        <v>0</v>
      </c>
      <c r="H779" s="45">
        <f t="shared" si="44"/>
        <v>0</v>
      </c>
    </row>
    <row r="780" spans="1:9">
      <c r="A780" s="4">
        <v>211060259</v>
      </c>
      <c r="B780" s="100" t="s">
        <v>425</v>
      </c>
      <c r="C780" s="100" t="s">
        <v>6109</v>
      </c>
      <c r="D780" s="499">
        <v>3.37</v>
      </c>
      <c r="E780" s="363" t="s">
        <v>8051</v>
      </c>
      <c r="F780" s="45">
        <f t="shared" si="42"/>
        <v>0</v>
      </c>
      <c r="G780" s="46">
        <f t="shared" si="43"/>
        <v>0</v>
      </c>
      <c r="H780" s="45">
        <f t="shared" si="44"/>
        <v>0</v>
      </c>
    </row>
    <row r="781" spans="1:9">
      <c r="A781" s="4">
        <v>211060267</v>
      </c>
      <c r="B781" s="100" t="s">
        <v>426</v>
      </c>
      <c r="C781" s="100" t="s">
        <v>6110</v>
      </c>
      <c r="D781" s="499">
        <v>24.24</v>
      </c>
      <c r="E781" s="363" t="s">
        <v>8051</v>
      </c>
      <c r="F781" s="45">
        <f t="shared" si="42"/>
        <v>0</v>
      </c>
      <c r="G781" s="46">
        <f t="shared" si="43"/>
        <v>0</v>
      </c>
      <c r="H781" s="45">
        <f t="shared" si="44"/>
        <v>0</v>
      </c>
    </row>
    <row r="782" spans="1:9">
      <c r="B782" s="100" t="s">
        <v>2625</v>
      </c>
      <c r="C782" s="100" t="s">
        <v>6111</v>
      </c>
      <c r="D782" s="499">
        <v>4.1100000000000003</v>
      </c>
      <c r="E782" s="363" t="s">
        <v>8051</v>
      </c>
      <c r="F782" s="45">
        <f t="shared" si="42"/>
        <v>0</v>
      </c>
      <c r="G782" s="46">
        <f t="shared" si="43"/>
        <v>0</v>
      </c>
      <c r="H782" s="45">
        <f t="shared" si="44"/>
        <v>0</v>
      </c>
    </row>
    <row r="783" spans="1:9">
      <c r="B783" s="100" t="s">
        <v>2626</v>
      </c>
      <c r="C783" s="100" t="s">
        <v>6112</v>
      </c>
      <c r="D783" s="499">
        <v>21</v>
      </c>
      <c r="E783" s="363" t="s">
        <v>8051</v>
      </c>
      <c r="F783" s="45">
        <f t="shared" si="42"/>
        <v>0</v>
      </c>
      <c r="G783" s="46">
        <f t="shared" si="43"/>
        <v>0</v>
      </c>
      <c r="H783" s="45">
        <f t="shared" si="44"/>
        <v>0</v>
      </c>
    </row>
    <row r="784" spans="1:9">
      <c r="B784" s="100" t="s">
        <v>2627</v>
      </c>
      <c r="C784" s="100" t="s">
        <v>6113</v>
      </c>
      <c r="D784" s="499">
        <v>20.13</v>
      </c>
      <c r="E784" s="363" t="s">
        <v>8051</v>
      </c>
      <c r="F784" s="45">
        <f t="shared" si="42"/>
        <v>0</v>
      </c>
      <c r="G784" s="46">
        <f t="shared" si="43"/>
        <v>0</v>
      </c>
      <c r="H784" s="45">
        <f t="shared" si="44"/>
        <v>0</v>
      </c>
    </row>
    <row r="785" spans="1:8">
      <c r="A785" s="4">
        <v>211070041</v>
      </c>
      <c r="B785" s="100" t="s">
        <v>427</v>
      </c>
      <c r="C785" s="100" t="s">
        <v>6114</v>
      </c>
      <c r="D785" s="499">
        <v>21</v>
      </c>
      <c r="E785" s="363" t="s">
        <v>8051</v>
      </c>
      <c r="F785" s="45">
        <f t="shared" si="42"/>
        <v>0</v>
      </c>
      <c r="G785" s="46">
        <f t="shared" si="43"/>
        <v>0</v>
      </c>
      <c r="H785" s="45">
        <f t="shared" si="44"/>
        <v>0</v>
      </c>
    </row>
    <row r="786" spans="1:8">
      <c r="B786" s="100" t="s">
        <v>2628</v>
      </c>
      <c r="C786" s="100" t="s">
        <v>6115</v>
      </c>
      <c r="D786" s="499">
        <v>18</v>
      </c>
      <c r="E786" s="363" t="s">
        <v>8051</v>
      </c>
      <c r="F786" s="45">
        <f t="shared" si="42"/>
        <v>0</v>
      </c>
      <c r="G786" s="46">
        <f t="shared" si="43"/>
        <v>0</v>
      </c>
      <c r="H786" s="45">
        <f t="shared" si="44"/>
        <v>0</v>
      </c>
    </row>
    <row r="787" spans="1:8">
      <c r="B787" s="100" t="s">
        <v>2629</v>
      </c>
      <c r="C787" s="100" t="s">
        <v>6116</v>
      </c>
      <c r="D787" s="499">
        <v>4.1100000000000003</v>
      </c>
      <c r="E787" s="363" t="s">
        <v>8051</v>
      </c>
      <c r="F787" s="45">
        <f t="shared" si="42"/>
        <v>0</v>
      </c>
      <c r="G787" s="46">
        <f t="shared" si="43"/>
        <v>0</v>
      </c>
      <c r="H787" s="45">
        <f t="shared" si="44"/>
        <v>0</v>
      </c>
    </row>
    <row r="788" spans="1:8">
      <c r="B788" s="100" t="s">
        <v>2630</v>
      </c>
      <c r="C788" s="100" t="s">
        <v>6117</v>
      </c>
      <c r="D788" s="499">
        <v>4.1100000000000003</v>
      </c>
      <c r="E788" s="363" t="s">
        <v>8051</v>
      </c>
      <c r="F788" s="45">
        <f t="shared" si="42"/>
        <v>0</v>
      </c>
      <c r="G788" s="46">
        <f t="shared" si="43"/>
        <v>0</v>
      </c>
      <c r="H788" s="45">
        <f t="shared" si="44"/>
        <v>0</v>
      </c>
    </row>
    <row r="789" spans="1:8">
      <c r="B789" s="100" t="s">
        <v>2631</v>
      </c>
      <c r="C789" s="100" t="s">
        <v>6118</v>
      </c>
      <c r="D789" s="499">
        <v>4.1100000000000003</v>
      </c>
      <c r="E789" s="363" t="s">
        <v>8051</v>
      </c>
      <c r="F789" s="45">
        <f t="shared" si="42"/>
        <v>0</v>
      </c>
      <c r="G789" s="46">
        <f t="shared" si="43"/>
        <v>0</v>
      </c>
      <c r="H789" s="45">
        <f t="shared" si="44"/>
        <v>0</v>
      </c>
    </row>
    <row r="790" spans="1:8">
      <c r="B790" s="100" t="s">
        <v>2632</v>
      </c>
      <c r="C790" s="100" t="s">
        <v>6119</v>
      </c>
      <c r="D790" s="499">
        <v>24.75</v>
      </c>
      <c r="E790" s="363" t="s">
        <v>8051</v>
      </c>
      <c r="F790" s="45">
        <f t="shared" si="42"/>
        <v>0</v>
      </c>
      <c r="G790" s="46">
        <f t="shared" si="43"/>
        <v>0</v>
      </c>
      <c r="H790" s="45">
        <f t="shared" si="44"/>
        <v>0</v>
      </c>
    </row>
    <row r="791" spans="1:8">
      <c r="B791" s="100" t="s">
        <v>2634</v>
      </c>
      <c r="C791" s="100" t="s">
        <v>6120</v>
      </c>
      <c r="D791" s="499">
        <v>4.1100000000000003</v>
      </c>
      <c r="E791" s="363" t="s">
        <v>8051</v>
      </c>
      <c r="F791" s="45">
        <f t="shared" si="42"/>
        <v>0</v>
      </c>
      <c r="G791" s="46">
        <f t="shared" si="43"/>
        <v>0</v>
      </c>
      <c r="H791" s="45">
        <f t="shared" si="44"/>
        <v>0</v>
      </c>
    </row>
    <row r="792" spans="1:8">
      <c r="B792" s="100" t="s">
        <v>2635</v>
      </c>
      <c r="C792" s="100" t="s">
        <v>3969</v>
      </c>
      <c r="D792" s="499">
        <v>4.25</v>
      </c>
      <c r="E792" s="363" t="s">
        <v>8051</v>
      </c>
      <c r="F792" s="45">
        <f t="shared" si="42"/>
        <v>0</v>
      </c>
      <c r="G792" s="46">
        <f t="shared" si="43"/>
        <v>0</v>
      </c>
      <c r="H792" s="45">
        <f t="shared" si="44"/>
        <v>0</v>
      </c>
    </row>
    <row r="793" spans="1:8">
      <c r="B793" s="100" t="s">
        <v>2636</v>
      </c>
      <c r="C793" s="100" t="s">
        <v>3970</v>
      </c>
      <c r="D793" s="499">
        <v>1.37</v>
      </c>
      <c r="E793" s="363" t="s">
        <v>8051</v>
      </c>
      <c r="F793" s="45">
        <f t="shared" si="42"/>
        <v>0</v>
      </c>
      <c r="G793" s="46">
        <f t="shared" si="43"/>
        <v>0</v>
      </c>
      <c r="H793" s="45">
        <f t="shared" si="44"/>
        <v>0</v>
      </c>
    </row>
    <row r="794" spans="1:8">
      <c r="B794" s="100" t="s">
        <v>2637</v>
      </c>
      <c r="C794" s="100" t="s">
        <v>7731</v>
      </c>
      <c r="D794" s="499">
        <v>13.51</v>
      </c>
      <c r="E794" s="363" t="s">
        <v>8051</v>
      </c>
      <c r="F794" s="45">
        <f t="shared" si="42"/>
        <v>0</v>
      </c>
      <c r="G794" s="46">
        <f t="shared" si="43"/>
        <v>0</v>
      </c>
      <c r="H794" s="45">
        <f t="shared" si="44"/>
        <v>0</v>
      </c>
    </row>
    <row r="795" spans="1:8">
      <c r="B795" s="100" t="s">
        <v>2638</v>
      </c>
      <c r="C795" s="100" t="s">
        <v>6121</v>
      </c>
      <c r="D795" s="499">
        <v>46.88</v>
      </c>
      <c r="E795" s="363" t="s">
        <v>8051</v>
      </c>
      <c r="F795" s="45">
        <f t="shared" si="42"/>
        <v>0</v>
      </c>
      <c r="G795" s="46">
        <f t="shared" si="43"/>
        <v>0</v>
      </c>
      <c r="H795" s="45">
        <f t="shared" si="44"/>
        <v>0</v>
      </c>
    </row>
    <row r="796" spans="1:8">
      <c r="B796" s="100" t="s">
        <v>2639</v>
      </c>
      <c r="C796" s="100" t="s">
        <v>6122</v>
      </c>
      <c r="D796" s="499">
        <v>8.1</v>
      </c>
      <c r="E796" s="363" t="s">
        <v>8051</v>
      </c>
      <c r="F796" s="45">
        <f t="shared" si="42"/>
        <v>0</v>
      </c>
      <c r="G796" s="46">
        <f t="shared" si="43"/>
        <v>0</v>
      </c>
      <c r="H796" s="45">
        <f t="shared" si="44"/>
        <v>0</v>
      </c>
    </row>
    <row r="797" spans="1:8">
      <c r="B797" s="100" t="s">
        <v>2640</v>
      </c>
      <c r="C797" s="100" t="s">
        <v>6123</v>
      </c>
      <c r="D797" s="499">
        <v>4.1100000000000003</v>
      </c>
      <c r="E797" s="363" t="s">
        <v>8051</v>
      </c>
      <c r="F797" s="45">
        <f t="shared" si="42"/>
        <v>0</v>
      </c>
      <c r="G797" s="46">
        <f t="shared" si="43"/>
        <v>0</v>
      </c>
      <c r="H797" s="45">
        <f t="shared" si="44"/>
        <v>0</v>
      </c>
    </row>
    <row r="798" spans="1:8">
      <c r="B798" s="100" t="s">
        <v>2641</v>
      </c>
      <c r="C798" s="100" t="s">
        <v>3971</v>
      </c>
      <c r="D798" s="499">
        <v>4.1100000000000003</v>
      </c>
      <c r="E798" s="363" t="s">
        <v>8051</v>
      </c>
      <c r="F798" s="45">
        <f t="shared" si="42"/>
        <v>0</v>
      </c>
      <c r="G798" s="46">
        <f t="shared" si="43"/>
        <v>0</v>
      </c>
      <c r="H798" s="45">
        <f t="shared" si="44"/>
        <v>0</v>
      </c>
    </row>
    <row r="799" spans="1:8">
      <c r="B799" s="100" t="s">
        <v>2642</v>
      </c>
      <c r="C799" s="100" t="s">
        <v>3972</v>
      </c>
      <c r="D799" s="499">
        <v>1.92</v>
      </c>
      <c r="E799" s="363" t="s">
        <v>8051</v>
      </c>
      <c r="F799" s="45">
        <f t="shared" si="42"/>
        <v>0</v>
      </c>
      <c r="G799" s="46">
        <f t="shared" si="43"/>
        <v>0</v>
      </c>
      <c r="H799" s="45">
        <f t="shared" si="44"/>
        <v>0</v>
      </c>
    </row>
    <row r="800" spans="1:8">
      <c r="B800" s="100" t="s">
        <v>2643</v>
      </c>
      <c r="C800" s="100" t="s">
        <v>3973</v>
      </c>
      <c r="D800" s="499">
        <v>23</v>
      </c>
      <c r="E800" s="363" t="s">
        <v>8051</v>
      </c>
      <c r="F800" s="45">
        <f t="shared" si="42"/>
        <v>0</v>
      </c>
      <c r="G800" s="46">
        <f t="shared" si="43"/>
        <v>0</v>
      </c>
      <c r="H800" s="45">
        <f t="shared" si="44"/>
        <v>0</v>
      </c>
    </row>
    <row r="801" spans="1:9">
      <c r="A801" s="4">
        <v>211070211</v>
      </c>
      <c r="B801" s="100" t="s">
        <v>428</v>
      </c>
      <c r="C801" s="100" t="s">
        <v>6124</v>
      </c>
      <c r="D801" s="499">
        <v>26.25</v>
      </c>
      <c r="E801" s="363" t="s">
        <v>8051</v>
      </c>
      <c r="F801" s="45">
        <f t="shared" si="42"/>
        <v>0</v>
      </c>
      <c r="G801" s="46">
        <f t="shared" si="43"/>
        <v>0</v>
      </c>
      <c r="H801" s="45">
        <f t="shared" si="44"/>
        <v>0</v>
      </c>
    </row>
    <row r="802" spans="1:9">
      <c r="B802" s="100" t="s">
        <v>2644</v>
      </c>
      <c r="C802" s="100" t="s">
        <v>3974</v>
      </c>
      <c r="D802" s="499">
        <v>1.37</v>
      </c>
      <c r="E802" s="363" t="s">
        <v>8051</v>
      </c>
      <c r="F802" s="45">
        <f t="shared" si="42"/>
        <v>0</v>
      </c>
      <c r="G802" s="46">
        <f t="shared" si="43"/>
        <v>0</v>
      </c>
      <c r="H802" s="45">
        <f t="shared" si="44"/>
        <v>0</v>
      </c>
    </row>
    <row r="803" spans="1:9">
      <c r="B803" s="100" t="s">
        <v>2645</v>
      </c>
      <c r="C803" s="100" t="s">
        <v>6125</v>
      </c>
      <c r="D803" s="499">
        <v>4.8</v>
      </c>
      <c r="E803" s="363" t="s">
        <v>8051</v>
      </c>
      <c r="F803" s="111">
        <f t="shared" si="42"/>
        <v>0</v>
      </c>
      <c r="G803" s="64">
        <f t="shared" si="43"/>
        <v>0</v>
      </c>
      <c r="H803" s="111">
        <f t="shared" si="44"/>
        <v>0</v>
      </c>
      <c r="I803" s="114"/>
    </row>
    <row r="804" spans="1:9">
      <c r="B804" s="100" t="s">
        <v>2646</v>
      </c>
      <c r="C804" s="100" t="s">
        <v>6126</v>
      </c>
      <c r="D804" s="499">
        <v>12</v>
      </c>
      <c r="E804" s="363" t="s">
        <v>8051</v>
      </c>
      <c r="F804" s="45">
        <f t="shared" si="42"/>
        <v>0</v>
      </c>
      <c r="G804" s="46">
        <f t="shared" si="43"/>
        <v>0</v>
      </c>
      <c r="H804" s="45">
        <f t="shared" si="44"/>
        <v>0</v>
      </c>
    </row>
    <row r="805" spans="1:9">
      <c r="B805" s="100" t="s">
        <v>2647</v>
      </c>
      <c r="C805" s="100" t="s">
        <v>6127</v>
      </c>
      <c r="D805" s="499">
        <v>1.37</v>
      </c>
      <c r="E805" s="363" t="s">
        <v>8051</v>
      </c>
      <c r="F805" s="45">
        <f t="shared" si="42"/>
        <v>0</v>
      </c>
      <c r="G805" s="46">
        <f t="shared" si="43"/>
        <v>0</v>
      </c>
      <c r="H805" s="45">
        <f t="shared" si="44"/>
        <v>0</v>
      </c>
    </row>
    <row r="806" spans="1:9">
      <c r="B806" s="100" t="s">
        <v>2648</v>
      </c>
      <c r="C806" s="100" t="s">
        <v>6128</v>
      </c>
      <c r="D806" s="499">
        <v>46.88</v>
      </c>
      <c r="E806" s="363" t="s">
        <v>8051</v>
      </c>
      <c r="F806" s="45">
        <f t="shared" si="42"/>
        <v>0</v>
      </c>
      <c r="G806" s="46">
        <f t="shared" si="43"/>
        <v>0</v>
      </c>
      <c r="H806" s="45">
        <f t="shared" si="44"/>
        <v>0</v>
      </c>
    </row>
    <row r="807" spans="1:9">
      <c r="B807" s="100" t="s">
        <v>2649</v>
      </c>
      <c r="C807" s="100" t="s">
        <v>7732</v>
      </c>
      <c r="D807" s="499">
        <v>13.51</v>
      </c>
      <c r="E807" s="363" t="s">
        <v>8051</v>
      </c>
      <c r="F807" s="45">
        <f t="shared" si="42"/>
        <v>0</v>
      </c>
      <c r="G807" s="46">
        <f t="shared" si="43"/>
        <v>0</v>
      </c>
      <c r="H807" s="45">
        <f t="shared" si="44"/>
        <v>0</v>
      </c>
    </row>
    <row r="808" spans="1:9">
      <c r="B808" s="100" t="s">
        <v>2650</v>
      </c>
      <c r="C808" s="100" t="s">
        <v>6129</v>
      </c>
      <c r="D808" s="499">
        <v>4.8</v>
      </c>
      <c r="E808" s="363" t="s">
        <v>8051</v>
      </c>
      <c r="F808" s="45">
        <f t="shared" si="42"/>
        <v>0</v>
      </c>
      <c r="G808" s="46">
        <f t="shared" si="43"/>
        <v>0</v>
      </c>
      <c r="H808" s="45">
        <f t="shared" si="44"/>
        <v>0</v>
      </c>
    </row>
    <row r="809" spans="1:9">
      <c r="B809" s="100" t="s">
        <v>2651</v>
      </c>
      <c r="C809" s="100" t="s">
        <v>6130</v>
      </c>
      <c r="D809" s="499">
        <v>22.55</v>
      </c>
      <c r="E809" s="363" t="s">
        <v>8051</v>
      </c>
      <c r="F809" s="45">
        <f t="shared" si="42"/>
        <v>0</v>
      </c>
      <c r="G809" s="46">
        <f t="shared" si="43"/>
        <v>0</v>
      </c>
      <c r="H809" s="45">
        <f t="shared" si="44"/>
        <v>0</v>
      </c>
    </row>
    <row r="810" spans="1:9">
      <c r="B810" s="100" t="s">
        <v>2653</v>
      </c>
      <c r="C810" s="100" t="s">
        <v>6131</v>
      </c>
      <c r="D810" s="499">
        <v>8.75</v>
      </c>
      <c r="E810" s="363" t="s">
        <v>8051</v>
      </c>
      <c r="F810" s="45">
        <f t="shared" si="42"/>
        <v>0</v>
      </c>
      <c r="G810" s="46">
        <f t="shared" si="43"/>
        <v>0</v>
      </c>
      <c r="H810" s="45">
        <f t="shared" si="44"/>
        <v>0</v>
      </c>
    </row>
    <row r="811" spans="1:9">
      <c r="B811" s="100" t="s">
        <v>2654</v>
      </c>
      <c r="C811" s="100" t="s">
        <v>6132</v>
      </c>
      <c r="D811" s="499">
        <v>1.37</v>
      </c>
      <c r="E811" s="363" t="s">
        <v>8051</v>
      </c>
      <c r="F811" s="45">
        <f t="shared" si="42"/>
        <v>0</v>
      </c>
      <c r="G811" s="46">
        <f t="shared" si="43"/>
        <v>0</v>
      </c>
      <c r="H811" s="45">
        <f t="shared" si="44"/>
        <v>0</v>
      </c>
    </row>
    <row r="812" spans="1:9">
      <c r="B812" s="100" t="s">
        <v>2655</v>
      </c>
      <c r="C812" s="100" t="s">
        <v>6133</v>
      </c>
      <c r="D812" s="499">
        <v>1.37</v>
      </c>
      <c r="E812" s="363" t="s">
        <v>8051</v>
      </c>
      <c r="F812" s="45">
        <f t="shared" si="42"/>
        <v>0</v>
      </c>
      <c r="G812" s="46">
        <f t="shared" si="43"/>
        <v>0</v>
      </c>
      <c r="H812" s="45">
        <f t="shared" si="44"/>
        <v>0</v>
      </c>
    </row>
    <row r="813" spans="1:9">
      <c r="B813" s="100" t="s">
        <v>2656</v>
      </c>
      <c r="C813" s="100" t="s">
        <v>3975</v>
      </c>
      <c r="D813" s="499">
        <v>9.36</v>
      </c>
      <c r="E813" s="363" t="s">
        <v>8051</v>
      </c>
      <c r="F813" s="45">
        <f t="shared" si="42"/>
        <v>0</v>
      </c>
      <c r="G813" s="46">
        <f t="shared" si="43"/>
        <v>0</v>
      </c>
      <c r="H813" s="45">
        <f t="shared" si="44"/>
        <v>0</v>
      </c>
    </row>
    <row r="814" spans="1:9">
      <c r="B814" s="100" t="s">
        <v>2657</v>
      </c>
      <c r="C814" s="100" t="s">
        <v>6134</v>
      </c>
      <c r="D814" s="499">
        <v>12.12</v>
      </c>
      <c r="E814" s="363" t="s">
        <v>8051</v>
      </c>
      <c r="F814" s="45">
        <f t="shared" si="42"/>
        <v>0</v>
      </c>
      <c r="G814" s="46">
        <f t="shared" si="43"/>
        <v>0</v>
      </c>
      <c r="H814" s="45">
        <f t="shared" si="44"/>
        <v>0</v>
      </c>
    </row>
    <row r="815" spans="1:9">
      <c r="B815" s="100" t="s">
        <v>2658</v>
      </c>
      <c r="C815" s="100" t="s">
        <v>3976</v>
      </c>
      <c r="D815" s="499">
        <v>12</v>
      </c>
      <c r="E815" s="363" t="s">
        <v>8051</v>
      </c>
      <c r="F815" s="45">
        <f t="shared" si="42"/>
        <v>0</v>
      </c>
      <c r="G815" s="46">
        <f t="shared" si="43"/>
        <v>0</v>
      </c>
      <c r="H815" s="45">
        <f t="shared" si="44"/>
        <v>0</v>
      </c>
    </row>
    <row r="816" spans="1:9">
      <c r="B816" s="100" t="s">
        <v>7733</v>
      </c>
      <c r="C816" s="100" t="s">
        <v>7734</v>
      </c>
      <c r="D816" s="499">
        <v>13.51</v>
      </c>
      <c r="E816" s="363" t="s">
        <v>8051</v>
      </c>
      <c r="F816" s="45">
        <f t="shared" si="42"/>
        <v>0</v>
      </c>
      <c r="G816" s="46">
        <f t="shared" si="43"/>
        <v>0</v>
      </c>
      <c r="H816" s="45">
        <f t="shared" si="44"/>
        <v>0</v>
      </c>
    </row>
    <row r="817" spans="1:8">
      <c r="B817" s="100" t="s">
        <v>7735</v>
      </c>
      <c r="C817" s="100" t="s">
        <v>7736</v>
      </c>
      <c r="D817" s="499">
        <v>13.51</v>
      </c>
      <c r="E817" s="363" t="s">
        <v>8051</v>
      </c>
      <c r="F817" s="45">
        <f t="shared" si="42"/>
        <v>0</v>
      </c>
      <c r="G817" s="46">
        <f t="shared" si="43"/>
        <v>0</v>
      </c>
      <c r="H817" s="45">
        <f t="shared" si="44"/>
        <v>0</v>
      </c>
    </row>
    <row r="818" spans="1:8">
      <c r="B818" s="100" t="s">
        <v>2659</v>
      </c>
      <c r="C818" s="100" t="s">
        <v>6135</v>
      </c>
      <c r="D818" s="499">
        <v>2.78</v>
      </c>
      <c r="E818" s="363" t="s">
        <v>8051</v>
      </c>
      <c r="F818" s="45">
        <f t="shared" si="42"/>
        <v>0</v>
      </c>
      <c r="G818" s="46">
        <f t="shared" si="43"/>
        <v>0</v>
      </c>
      <c r="H818" s="45">
        <f t="shared" si="44"/>
        <v>0</v>
      </c>
    </row>
    <row r="819" spans="1:8">
      <c r="B819" s="100" t="s">
        <v>2660</v>
      </c>
      <c r="C819" s="100" t="s">
        <v>3977</v>
      </c>
      <c r="D819" s="499">
        <v>2.78</v>
      </c>
      <c r="E819" s="363" t="s">
        <v>8051</v>
      </c>
      <c r="F819" s="45">
        <f t="shared" si="42"/>
        <v>0</v>
      </c>
      <c r="G819" s="46">
        <f t="shared" si="43"/>
        <v>0</v>
      </c>
      <c r="H819" s="45">
        <f t="shared" si="44"/>
        <v>0</v>
      </c>
    </row>
    <row r="820" spans="1:8">
      <c r="B820" s="100" t="s">
        <v>2661</v>
      </c>
      <c r="C820" s="100" t="s">
        <v>6136</v>
      </c>
      <c r="D820" s="499">
        <v>2.78</v>
      </c>
      <c r="E820" s="363">
        <v>0</v>
      </c>
      <c r="F820" s="45">
        <f t="shared" si="42"/>
        <v>0</v>
      </c>
      <c r="G820" s="46">
        <f t="shared" si="43"/>
        <v>0</v>
      </c>
      <c r="H820" s="45">
        <f t="shared" si="44"/>
        <v>0</v>
      </c>
    </row>
    <row r="821" spans="1:8">
      <c r="B821" s="100" t="s">
        <v>2662</v>
      </c>
      <c r="C821" s="100" t="s">
        <v>6137</v>
      </c>
      <c r="D821" s="499">
        <v>2.78</v>
      </c>
      <c r="E821" s="363" t="s">
        <v>8051</v>
      </c>
      <c r="F821" s="45">
        <f t="shared" ref="F821:F830" si="51">D821*E821</f>
        <v>0</v>
      </c>
      <c r="G821" s="46">
        <f t="shared" ref="G821:G830" si="52">E821/12</f>
        <v>0</v>
      </c>
      <c r="H821" s="45">
        <f t="shared" ref="H821:H830" si="53">F821/12</f>
        <v>0</v>
      </c>
    </row>
    <row r="822" spans="1:8">
      <c r="B822" s="100" t="s">
        <v>429</v>
      </c>
      <c r="C822" s="100" t="s">
        <v>6138</v>
      </c>
      <c r="D822" s="499">
        <v>6.36</v>
      </c>
      <c r="E822" s="363">
        <v>0</v>
      </c>
      <c r="F822" s="45">
        <f t="shared" si="51"/>
        <v>0</v>
      </c>
      <c r="G822" s="46">
        <f t="shared" si="52"/>
        <v>0</v>
      </c>
      <c r="H822" s="45">
        <f t="shared" si="53"/>
        <v>0</v>
      </c>
    </row>
    <row r="823" spans="1:8">
      <c r="B823" s="100" t="s">
        <v>430</v>
      </c>
      <c r="C823" s="100" t="s">
        <v>7737</v>
      </c>
      <c r="D823" s="499">
        <v>4.28</v>
      </c>
      <c r="E823" s="364" t="s">
        <v>8051</v>
      </c>
      <c r="F823" s="45">
        <f t="shared" si="51"/>
        <v>0</v>
      </c>
      <c r="G823" s="46">
        <f t="shared" si="52"/>
        <v>0</v>
      </c>
      <c r="H823" s="45">
        <f t="shared" si="53"/>
        <v>0</v>
      </c>
    </row>
    <row r="824" spans="1:8">
      <c r="B824" s="100" t="s">
        <v>2663</v>
      </c>
      <c r="C824" s="100" t="s">
        <v>6139</v>
      </c>
      <c r="D824" s="499">
        <v>2.78</v>
      </c>
      <c r="E824" s="362" t="s">
        <v>8051</v>
      </c>
      <c r="F824" s="45">
        <f t="shared" si="51"/>
        <v>0</v>
      </c>
      <c r="G824" s="46">
        <f t="shared" si="52"/>
        <v>0</v>
      </c>
      <c r="H824" s="45">
        <f t="shared" si="53"/>
        <v>0</v>
      </c>
    </row>
    <row r="825" spans="1:8">
      <c r="B825" s="100" t="s">
        <v>2664</v>
      </c>
      <c r="C825" s="100" t="s">
        <v>3978</v>
      </c>
      <c r="D825" s="499">
        <v>2.78</v>
      </c>
      <c r="E825" s="362" t="s">
        <v>8051</v>
      </c>
      <c r="F825" s="45">
        <f t="shared" si="51"/>
        <v>0</v>
      </c>
      <c r="G825" s="46">
        <f t="shared" si="52"/>
        <v>0</v>
      </c>
      <c r="H825" s="45">
        <f t="shared" si="53"/>
        <v>0</v>
      </c>
    </row>
    <row r="826" spans="1:8">
      <c r="B826" s="100" t="s">
        <v>2665</v>
      </c>
      <c r="C826" s="100" t="s">
        <v>6140</v>
      </c>
      <c r="D826" s="499">
        <v>7.62</v>
      </c>
      <c r="E826" s="362" t="s">
        <v>8051</v>
      </c>
      <c r="F826" s="45">
        <f t="shared" si="51"/>
        <v>0</v>
      </c>
      <c r="G826" s="46">
        <f t="shared" si="52"/>
        <v>0</v>
      </c>
      <c r="H826" s="45">
        <f t="shared" si="53"/>
        <v>0</v>
      </c>
    </row>
    <row r="827" spans="1:8">
      <c r="B827" s="100" t="s">
        <v>2666</v>
      </c>
      <c r="C827" s="100" t="s">
        <v>3979</v>
      </c>
      <c r="D827" s="499">
        <v>8.82</v>
      </c>
      <c r="E827" s="362" t="s">
        <v>8051</v>
      </c>
      <c r="F827" s="45">
        <f t="shared" si="51"/>
        <v>0</v>
      </c>
      <c r="G827" s="46">
        <f t="shared" si="52"/>
        <v>0</v>
      </c>
      <c r="H827" s="45">
        <f t="shared" si="53"/>
        <v>0</v>
      </c>
    </row>
    <row r="828" spans="1:8">
      <c r="B828" s="100" t="s">
        <v>2667</v>
      </c>
      <c r="C828" s="100" t="s">
        <v>6141</v>
      </c>
      <c r="D828" s="499">
        <v>8.82</v>
      </c>
      <c r="E828" s="362" t="s">
        <v>8051</v>
      </c>
      <c r="F828" s="45">
        <f t="shared" si="51"/>
        <v>0</v>
      </c>
      <c r="G828" s="46">
        <f t="shared" si="52"/>
        <v>0</v>
      </c>
      <c r="H828" s="45">
        <f t="shared" si="53"/>
        <v>0</v>
      </c>
    </row>
    <row r="829" spans="1:8">
      <c r="B829" s="100" t="s">
        <v>2668</v>
      </c>
      <c r="C829" s="100" t="s">
        <v>3980</v>
      </c>
      <c r="D829" s="499">
        <v>8.82</v>
      </c>
      <c r="E829" s="362" t="s">
        <v>8051</v>
      </c>
      <c r="F829" s="45">
        <f t="shared" si="51"/>
        <v>0</v>
      </c>
      <c r="G829" s="46">
        <f t="shared" si="52"/>
        <v>0</v>
      </c>
      <c r="H829" s="45">
        <f t="shared" si="53"/>
        <v>0</v>
      </c>
    </row>
    <row r="830" spans="1:8">
      <c r="B830" s="100" t="s">
        <v>2669</v>
      </c>
      <c r="C830" s="100" t="s">
        <v>6142</v>
      </c>
      <c r="D830" s="499">
        <v>8.82</v>
      </c>
      <c r="E830" s="362" t="s">
        <v>8051</v>
      </c>
      <c r="F830" s="45">
        <f t="shared" si="51"/>
        <v>0</v>
      </c>
      <c r="G830" s="46">
        <f t="shared" si="52"/>
        <v>0</v>
      </c>
      <c r="H830" s="45">
        <f t="shared" si="53"/>
        <v>0</v>
      </c>
    </row>
    <row r="831" spans="1:8">
      <c r="A831" s="4">
        <v>211080055</v>
      </c>
      <c r="B831" s="100" t="s">
        <v>2670</v>
      </c>
      <c r="C831" s="100" t="s">
        <v>6143</v>
      </c>
      <c r="D831" s="499">
        <v>8.82</v>
      </c>
      <c r="E831" s="362" t="s">
        <v>8051</v>
      </c>
      <c r="F831" s="45">
        <f t="shared" si="42"/>
        <v>0</v>
      </c>
      <c r="G831" s="46">
        <f t="shared" si="43"/>
        <v>0</v>
      </c>
      <c r="H831" s="45">
        <f t="shared" si="44"/>
        <v>0</v>
      </c>
    </row>
    <row r="832" spans="1:8">
      <c r="A832" s="4">
        <v>211080063</v>
      </c>
      <c r="B832" s="100" t="s">
        <v>2671</v>
      </c>
      <c r="C832" s="100" t="s">
        <v>3981</v>
      </c>
      <c r="D832" s="499">
        <v>8.82</v>
      </c>
      <c r="E832" s="365">
        <v>0</v>
      </c>
      <c r="F832" s="45">
        <f t="shared" si="42"/>
        <v>0</v>
      </c>
      <c r="G832" s="46">
        <f t="shared" si="43"/>
        <v>0</v>
      </c>
      <c r="H832" s="45">
        <f t="shared" si="44"/>
        <v>0</v>
      </c>
    </row>
    <row r="833" spans="1:9">
      <c r="A833" s="4">
        <v>211090018</v>
      </c>
      <c r="B833" s="100" t="s">
        <v>2672</v>
      </c>
      <c r="C833" s="100" t="s">
        <v>7110</v>
      </c>
      <c r="D833" s="499">
        <v>2.74</v>
      </c>
      <c r="E833" s="365">
        <v>0</v>
      </c>
      <c r="F833" s="45">
        <f t="shared" si="42"/>
        <v>0</v>
      </c>
      <c r="G833" s="46">
        <f t="shared" si="43"/>
        <v>0</v>
      </c>
      <c r="H833" s="45">
        <f t="shared" si="44"/>
        <v>0</v>
      </c>
    </row>
    <row r="834" spans="1:9">
      <c r="A834" s="4" t="s">
        <v>1</v>
      </c>
      <c r="B834" s="606" t="s">
        <v>7738</v>
      </c>
      <c r="C834" s="607"/>
      <c r="D834" s="18">
        <f>SUM(D724:D833)</f>
        <v>1293.8899999999987</v>
      </c>
      <c r="E834" s="67">
        <f>SUM(E724:E833)</f>
        <v>0</v>
      </c>
      <c r="F834" s="18">
        <f>SUM(F724:F833)</f>
        <v>0</v>
      </c>
      <c r="G834" s="19">
        <f>SUM(G724:G833)</f>
        <v>0</v>
      </c>
      <c r="H834" s="18">
        <f>SUM(H724:H833)</f>
        <v>0</v>
      </c>
    </row>
    <row r="835" spans="1:9">
      <c r="A835" s="4">
        <v>0</v>
      </c>
      <c r="B835" s="36"/>
      <c r="C835" s="36"/>
      <c r="D835" s="36"/>
      <c r="E835" s="37"/>
      <c r="F835" s="38"/>
      <c r="G835" s="16"/>
      <c r="H835" s="16"/>
    </row>
    <row r="836" spans="1:9" s="5" customFormat="1" ht="15" customHeight="1">
      <c r="A836" s="4" t="s">
        <v>431</v>
      </c>
      <c r="B836" s="599" t="s">
        <v>431</v>
      </c>
      <c r="C836" s="600"/>
      <c r="D836" s="604" t="str">
        <f>D$13</f>
        <v>SIGTAP
08/2025</v>
      </c>
      <c r="E836" s="570" t="str">
        <f>E$13</f>
        <v>CNES_ESTABELECIMENTO</v>
      </c>
      <c r="F836" s="570"/>
      <c r="G836" s="570"/>
      <c r="H836" s="570"/>
      <c r="I836" s="106"/>
    </row>
    <row r="837" spans="1:9" s="5" customFormat="1" ht="22.5">
      <c r="A837" s="4">
        <v>0</v>
      </c>
      <c r="B837" s="601"/>
      <c r="C837" s="602"/>
      <c r="D837" s="605"/>
      <c r="E837" s="12" t="s">
        <v>12</v>
      </c>
      <c r="F837" s="50" t="s">
        <v>3815</v>
      </c>
      <c r="G837" s="51" t="s">
        <v>3756</v>
      </c>
      <c r="H837" s="50" t="s">
        <v>3814</v>
      </c>
      <c r="I837" s="106"/>
    </row>
    <row r="838" spans="1:9">
      <c r="A838" s="4">
        <v>212010018</v>
      </c>
      <c r="B838" s="100" t="s">
        <v>432</v>
      </c>
      <c r="C838" s="100" t="s">
        <v>7097</v>
      </c>
      <c r="D838" s="501">
        <v>15</v>
      </c>
      <c r="E838" s="358">
        <v>0</v>
      </c>
      <c r="F838" s="45">
        <f t="shared" ref="F838:F848" si="54">D838*E838</f>
        <v>0</v>
      </c>
      <c r="G838" s="46">
        <f t="shared" ref="G838:G848" si="55">E838/12</f>
        <v>0</v>
      </c>
      <c r="H838" s="45">
        <f t="shared" ref="H838:H848" si="56">F838/12</f>
        <v>0</v>
      </c>
    </row>
    <row r="839" spans="1:9">
      <c r="A839" s="4">
        <v>212010026</v>
      </c>
      <c r="B839" s="100" t="s">
        <v>433</v>
      </c>
      <c r="C839" s="100" t="s">
        <v>7098</v>
      </c>
      <c r="D839" s="501">
        <v>17.04</v>
      </c>
      <c r="E839" s="358">
        <v>0</v>
      </c>
      <c r="F839" s="3">
        <f t="shared" si="54"/>
        <v>0</v>
      </c>
      <c r="G839" s="1">
        <f t="shared" si="55"/>
        <v>0</v>
      </c>
      <c r="H839" s="3">
        <f t="shared" si="56"/>
        <v>0</v>
      </c>
    </row>
    <row r="840" spans="1:9">
      <c r="A840" s="4">
        <v>212010034</v>
      </c>
      <c r="B840" s="100" t="s">
        <v>434</v>
      </c>
      <c r="C840" s="100" t="s">
        <v>7099</v>
      </c>
      <c r="D840" s="501">
        <v>17.04</v>
      </c>
      <c r="E840" s="358">
        <v>0</v>
      </c>
      <c r="F840" s="3">
        <f t="shared" si="54"/>
        <v>0</v>
      </c>
      <c r="G840" s="1">
        <f t="shared" si="55"/>
        <v>0</v>
      </c>
      <c r="H840" s="3">
        <f t="shared" si="56"/>
        <v>0</v>
      </c>
    </row>
    <row r="841" spans="1:9">
      <c r="A841" s="4">
        <v>212010050</v>
      </c>
      <c r="B841" s="100" t="s">
        <v>435</v>
      </c>
      <c r="C841" s="100" t="s">
        <v>7100</v>
      </c>
      <c r="D841" s="501">
        <v>75</v>
      </c>
      <c r="E841" s="358">
        <v>0</v>
      </c>
      <c r="F841" s="3">
        <f t="shared" si="54"/>
        <v>0</v>
      </c>
      <c r="G841" s="1">
        <f t="shared" si="55"/>
        <v>0</v>
      </c>
      <c r="H841" s="3">
        <f t="shared" si="56"/>
        <v>0</v>
      </c>
    </row>
    <row r="842" spans="1:9">
      <c r="B842" s="100" t="s">
        <v>5614</v>
      </c>
      <c r="C842" s="100" t="s">
        <v>7101</v>
      </c>
      <c r="D842" s="501">
        <v>9.34</v>
      </c>
      <c r="E842" s="358" t="s">
        <v>8051</v>
      </c>
      <c r="F842" s="3">
        <f t="shared" si="54"/>
        <v>0</v>
      </c>
      <c r="G842" s="1">
        <f t="shared" si="55"/>
        <v>0</v>
      </c>
      <c r="H842" s="3">
        <f t="shared" si="56"/>
        <v>0</v>
      </c>
    </row>
    <row r="843" spans="1:9">
      <c r="A843" s="4">
        <v>212020013</v>
      </c>
      <c r="B843" s="100" t="s">
        <v>436</v>
      </c>
      <c r="C843" s="100" t="s">
        <v>7102</v>
      </c>
      <c r="D843" s="501">
        <v>45</v>
      </c>
      <c r="E843" s="358">
        <v>0</v>
      </c>
      <c r="F843" s="3">
        <f t="shared" si="54"/>
        <v>0</v>
      </c>
      <c r="G843" s="1">
        <f t="shared" si="55"/>
        <v>0</v>
      </c>
      <c r="H843" s="3">
        <f t="shared" si="56"/>
        <v>0</v>
      </c>
    </row>
    <row r="844" spans="1:9">
      <c r="A844" s="4">
        <v>212020021</v>
      </c>
      <c r="B844" s="100" t="s">
        <v>437</v>
      </c>
      <c r="C844" s="100" t="s">
        <v>7103</v>
      </c>
      <c r="D844" s="501">
        <v>70</v>
      </c>
      <c r="E844" s="358" t="s">
        <v>8051</v>
      </c>
      <c r="F844" s="3">
        <f t="shared" si="54"/>
        <v>0</v>
      </c>
      <c r="G844" s="1">
        <f t="shared" si="55"/>
        <v>0</v>
      </c>
      <c r="H844" s="3">
        <f t="shared" si="56"/>
        <v>0</v>
      </c>
    </row>
    <row r="845" spans="1:9">
      <c r="B845" s="100" t="s">
        <v>2674</v>
      </c>
      <c r="C845" s="100" t="s">
        <v>7104</v>
      </c>
      <c r="D845" s="501">
        <v>13.61</v>
      </c>
      <c r="E845" s="358" t="s">
        <v>8051</v>
      </c>
      <c r="F845" s="3">
        <f t="shared" si="54"/>
        <v>0</v>
      </c>
      <c r="G845" s="1">
        <f t="shared" si="55"/>
        <v>0</v>
      </c>
      <c r="H845" s="3">
        <f t="shared" si="56"/>
        <v>0</v>
      </c>
    </row>
    <row r="846" spans="1:9">
      <c r="A846" s="4">
        <v>212020048</v>
      </c>
      <c r="B846" s="100" t="s">
        <v>438</v>
      </c>
      <c r="C846" s="100" t="s">
        <v>7105</v>
      </c>
      <c r="D846" s="501">
        <v>5</v>
      </c>
      <c r="E846" s="358" t="s">
        <v>8051</v>
      </c>
      <c r="F846" s="3">
        <f t="shared" si="54"/>
        <v>0</v>
      </c>
      <c r="G846" s="1">
        <f t="shared" si="55"/>
        <v>0</v>
      </c>
      <c r="H846" s="3">
        <f t="shared" si="56"/>
        <v>0</v>
      </c>
    </row>
    <row r="847" spans="1:9">
      <c r="A847" s="4">
        <v>212020056</v>
      </c>
      <c r="B847" s="100" t="s">
        <v>439</v>
      </c>
      <c r="C847" s="100" t="s">
        <v>7106</v>
      </c>
      <c r="D847" s="501">
        <v>5</v>
      </c>
      <c r="E847" s="358" t="s">
        <v>8051</v>
      </c>
      <c r="F847" s="3">
        <f t="shared" si="54"/>
        <v>0</v>
      </c>
      <c r="G847" s="1">
        <f t="shared" si="55"/>
        <v>0</v>
      </c>
      <c r="H847" s="3">
        <f t="shared" si="56"/>
        <v>0</v>
      </c>
    </row>
    <row r="848" spans="1:9">
      <c r="A848" s="4">
        <v>212020064</v>
      </c>
      <c r="B848" s="100" t="s">
        <v>440</v>
      </c>
      <c r="C848" s="100" t="s">
        <v>7107</v>
      </c>
      <c r="D848" s="501">
        <v>10.15</v>
      </c>
      <c r="E848" s="358">
        <v>0</v>
      </c>
      <c r="F848" s="3">
        <f t="shared" si="54"/>
        <v>0</v>
      </c>
      <c r="G848" s="1">
        <f t="shared" si="55"/>
        <v>0</v>
      </c>
      <c r="H848" s="3">
        <f t="shared" si="56"/>
        <v>0</v>
      </c>
    </row>
    <row r="849" spans="1:9">
      <c r="A849" s="4" t="s">
        <v>1</v>
      </c>
      <c r="B849" s="606" t="s">
        <v>7739</v>
      </c>
      <c r="C849" s="607"/>
      <c r="D849" s="18">
        <f>SUM(D838:D848)</f>
        <v>282.17999999999995</v>
      </c>
      <c r="E849" s="19">
        <f>SUM(E838:E848)</f>
        <v>0</v>
      </c>
      <c r="F849" s="18">
        <f>SUM(F838:F848)</f>
        <v>0</v>
      </c>
      <c r="G849" s="19">
        <f>SUM(G838:G848)</f>
        <v>0</v>
      </c>
      <c r="H849" s="18">
        <f>SUM(H838:H848)</f>
        <v>0</v>
      </c>
    </row>
    <row r="850" spans="1:9">
      <c r="A850" s="4">
        <v>0</v>
      </c>
      <c r="B850" s="16"/>
      <c r="C850" s="16"/>
      <c r="D850" s="35"/>
      <c r="E850" s="34"/>
      <c r="F850" s="35"/>
      <c r="G850" s="16"/>
      <c r="H850" s="16"/>
    </row>
    <row r="851" spans="1:9" s="5" customFormat="1" ht="15" customHeight="1">
      <c r="A851" s="4" t="s">
        <v>441</v>
      </c>
      <c r="B851" s="585" t="s">
        <v>441</v>
      </c>
      <c r="C851" s="586"/>
      <c r="D851" s="604" t="str">
        <f>D$13</f>
        <v>SIGTAP
08/2025</v>
      </c>
      <c r="E851" s="570" t="str">
        <f>E$13</f>
        <v>CNES_ESTABELECIMENTO</v>
      </c>
      <c r="F851" s="570"/>
      <c r="G851" s="570"/>
      <c r="H851" s="570"/>
      <c r="I851" s="106"/>
    </row>
    <row r="852" spans="1:9" s="5" customFormat="1" ht="22.5">
      <c r="A852" s="4">
        <v>0</v>
      </c>
      <c r="B852" s="587"/>
      <c r="C852" s="588"/>
      <c r="D852" s="605"/>
      <c r="E852" s="12" t="s">
        <v>12</v>
      </c>
      <c r="F852" s="50" t="s">
        <v>3815</v>
      </c>
      <c r="G852" s="51" t="s">
        <v>3756</v>
      </c>
      <c r="H852" s="50" t="s">
        <v>3814</v>
      </c>
      <c r="I852" s="106"/>
    </row>
    <row r="853" spans="1:9" ht="33.75">
      <c r="A853" s="4">
        <v>214010058</v>
      </c>
      <c r="B853" s="140" t="s">
        <v>2675</v>
      </c>
      <c r="C853" s="140" t="s">
        <v>8648</v>
      </c>
      <c r="D853" s="49">
        <v>1</v>
      </c>
      <c r="E853" s="253">
        <v>0</v>
      </c>
      <c r="F853" s="45">
        <f>D853*E853</f>
        <v>0</v>
      </c>
      <c r="G853" s="46">
        <f t="shared" ref="G853:H856" si="57">E853/12</f>
        <v>0</v>
      </c>
      <c r="H853" s="45">
        <f t="shared" si="57"/>
        <v>0</v>
      </c>
    </row>
    <row r="854" spans="1:9" ht="33.75">
      <c r="B854" s="140" t="s">
        <v>2676</v>
      </c>
      <c r="C854" s="140" t="s">
        <v>8649</v>
      </c>
      <c r="D854" s="49">
        <v>1</v>
      </c>
      <c r="E854" s="253">
        <v>0</v>
      </c>
      <c r="F854" s="45">
        <f>D854*E854</f>
        <v>0</v>
      </c>
      <c r="G854" s="46">
        <f t="shared" ref="G854" si="58">E854/12</f>
        <v>0</v>
      </c>
      <c r="H854" s="45">
        <f t="shared" ref="H854" si="59">F854/12</f>
        <v>0</v>
      </c>
    </row>
    <row r="855" spans="1:9" ht="22.5">
      <c r="B855" s="140" t="s">
        <v>8644</v>
      </c>
      <c r="C855" s="140" t="s">
        <v>8650</v>
      </c>
      <c r="D855" s="49">
        <v>1</v>
      </c>
      <c r="E855" s="253">
        <v>0</v>
      </c>
      <c r="F855" s="45">
        <f>D855*E855</f>
        <v>0</v>
      </c>
      <c r="G855" s="46">
        <f t="shared" si="57"/>
        <v>0</v>
      </c>
      <c r="H855" s="45">
        <f t="shared" si="57"/>
        <v>0</v>
      </c>
    </row>
    <row r="856" spans="1:9" ht="33.75">
      <c r="B856" s="140" t="s">
        <v>8645</v>
      </c>
      <c r="C856" s="140" t="s">
        <v>8651</v>
      </c>
      <c r="D856" s="62">
        <v>1</v>
      </c>
      <c r="E856" s="253">
        <v>0</v>
      </c>
      <c r="F856" s="45">
        <f>D856*E856</f>
        <v>0</v>
      </c>
      <c r="G856" s="46">
        <f t="shared" si="57"/>
        <v>0</v>
      </c>
      <c r="H856" s="45">
        <f t="shared" si="57"/>
        <v>0</v>
      </c>
    </row>
    <row r="857" spans="1:9">
      <c r="A857" s="4" t="s">
        <v>1</v>
      </c>
      <c r="B857" s="606" t="s">
        <v>7792</v>
      </c>
      <c r="C857" s="607"/>
      <c r="D857" s="18">
        <f>SUM(D853:D856)</f>
        <v>4</v>
      </c>
      <c r="E857" s="19">
        <f>SUM(E853:E856)</f>
        <v>0</v>
      </c>
      <c r="F857" s="18">
        <f>SUM(F853:F856)</f>
        <v>0</v>
      </c>
      <c r="G857" s="19">
        <f>SUM(G853:G856)</f>
        <v>0</v>
      </c>
      <c r="H857" s="18">
        <f>SUM(H853:H856)</f>
        <v>0</v>
      </c>
    </row>
    <row r="858" spans="1:9">
      <c r="A858" s="4">
        <v>0</v>
      </c>
      <c r="B858" s="16"/>
      <c r="C858" s="16"/>
      <c r="D858" s="35"/>
      <c r="E858" s="34"/>
      <c r="F858" s="35"/>
      <c r="G858" s="16"/>
      <c r="H858" s="16"/>
    </row>
    <row r="859" spans="1:9">
      <c r="B859" s="567" t="s">
        <v>6452</v>
      </c>
      <c r="C859" s="567"/>
      <c r="D859" s="260">
        <f>D79+D564+D581+D678+D705+D720+D834+D849+D857</f>
        <v>14480.180000000002</v>
      </c>
      <c r="E859" s="261">
        <f>E79+E564+E581+E678+E705+E720+E834+E849+E857</f>
        <v>0</v>
      </c>
      <c r="F859" s="260">
        <f>F79+F564+F581+F678+F705+F720+F834+F849+F857</f>
        <v>0</v>
      </c>
      <c r="G859" s="261">
        <f>G79+G564+G581+G678+G705+G720+G834+G849+G857</f>
        <v>0</v>
      </c>
      <c r="H859" s="260">
        <f>H79+H564+H581+H678+H705+H720+H834+H849+H857</f>
        <v>0</v>
      </c>
    </row>
    <row r="860" spans="1:9">
      <c r="B860" s="16"/>
      <c r="C860" s="16"/>
      <c r="D860" s="35"/>
      <c r="E860" s="34"/>
      <c r="F860" s="35"/>
      <c r="G860" s="16"/>
      <c r="H860" s="16"/>
    </row>
    <row r="861" spans="1:9" ht="14.65" customHeight="1">
      <c r="B861" s="585" t="s">
        <v>6202</v>
      </c>
      <c r="C861" s="586"/>
      <c r="D861" s="604" t="str">
        <f>D$13</f>
        <v>SIGTAP
08/2025</v>
      </c>
      <c r="E861" s="570" t="str">
        <f>E$13</f>
        <v>CNES_ESTABELECIMENTO</v>
      </c>
      <c r="F861" s="570"/>
      <c r="G861" s="570"/>
      <c r="H861" s="570"/>
    </row>
    <row r="862" spans="1:9" ht="22.5">
      <c r="B862" s="587"/>
      <c r="C862" s="588"/>
      <c r="D862" s="605"/>
      <c r="E862" s="12" t="s">
        <v>4663</v>
      </c>
      <c r="F862" s="50" t="s">
        <v>3815</v>
      </c>
      <c r="G862" s="51" t="s">
        <v>4664</v>
      </c>
      <c r="H862" s="50" t="s">
        <v>3814</v>
      </c>
    </row>
    <row r="863" spans="1:9">
      <c r="B863" s="14" t="s">
        <v>5618</v>
      </c>
      <c r="C863" s="99" t="s">
        <v>5619</v>
      </c>
      <c r="D863" s="501">
        <v>10</v>
      </c>
      <c r="E863" s="250">
        <v>0</v>
      </c>
      <c r="F863" s="13">
        <f t="shared" ref="F863:F908" si="60">D863*E863</f>
        <v>0</v>
      </c>
      <c r="G863" s="1">
        <f t="shared" ref="G863:G908" si="61">E863/12</f>
        <v>0</v>
      </c>
      <c r="H863" s="13">
        <f t="shared" ref="H863:H908" si="62">F863/12</f>
        <v>0</v>
      </c>
    </row>
    <row r="864" spans="1:9">
      <c r="B864" s="14" t="s">
        <v>7921</v>
      </c>
      <c r="C864" s="99" t="s">
        <v>8052</v>
      </c>
      <c r="D864" s="501">
        <v>10</v>
      </c>
      <c r="E864" s="250">
        <v>0</v>
      </c>
      <c r="F864" s="13">
        <f t="shared" si="60"/>
        <v>0</v>
      </c>
      <c r="G864" s="1">
        <f t="shared" si="61"/>
        <v>0</v>
      </c>
      <c r="H864" s="13">
        <f t="shared" si="62"/>
        <v>0</v>
      </c>
    </row>
    <row r="865" spans="2:8">
      <c r="B865" s="385">
        <v>225109</v>
      </c>
      <c r="C865" s="386" t="s">
        <v>3709</v>
      </c>
      <c r="D865" s="501">
        <v>10</v>
      </c>
      <c r="E865" s="250">
        <v>0</v>
      </c>
      <c r="F865" s="387">
        <f t="shared" ref="F865:F866" si="63">D865*E865</f>
        <v>0</v>
      </c>
      <c r="G865" s="388">
        <f t="shared" ref="G865:G866" si="64">E865/12</f>
        <v>0</v>
      </c>
      <c r="H865" s="387">
        <f t="shared" ref="H865:H866" si="65">F865/12</f>
        <v>0</v>
      </c>
    </row>
    <row r="866" spans="2:8">
      <c r="B866" s="14" t="s">
        <v>5620</v>
      </c>
      <c r="C866" s="99" t="s">
        <v>5641</v>
      </c>
      <c r="D866" s="501">
        <v>10</v>
      </c>
      <c r="E866" s="250">
        <v>0</v>
      </c>
      <c r="F866" s="13">
        <f t="shared" si="63"/>
        <v>0</v>
      </c>
      <c r="G866" s="1">
        <f t="shared" si="64"/>
        <v>0</v>
      </c>
      <c r="H866" s="13">
        <f t="shared" si="65"/>
        <v>0</v>
      </c>
    </row>
    <row r="867" spans="2:8">
      <c r="B867" s="14" t="s">
        <v>3710</v>
      </c>
      <c r="C867" s="99" t="s">
        <v>6375</v>
      </c>
      <c r="D867" s="501">
        <v>10</v>
      </c>
      <c r="E867" s="250">
        <v>0</v>
      </c>
      <c r="F867" s="13">
        <f t="shared" si="60"/>
        <v>0</v>
      </c>
      <c r="G867" s="1">
        <f t="shared" si="61"/>
        <v>0</v>
      </c>
      <c r="H867" s="13">
        <f t="shared" si="62"/>
        <v>0</v>
      </c>
    </row>
    <row r="868" spans="2:8">
      <c r="B868" s="14" t="s">
        <v>3711</v>
      </c>
      <c r="C868" s="99" t="s">
        <v>3712</v>
      </c>
      <c r="D868" s="501">
        <v>10</v>
      </c>
      <c r="E868" s="250">
        <v>0</v>
      </c>
      <c r="F868" s="13">
        <f t="shared" si="60"/>
        <v>0</v>
      </c>
      <c r="G868" s="1">
        <f t="shared" si="61"/>
        <v>0</v>
      </c>
      <c r="H868" s="13">
        <f t="shared" si="62"/>
        <v>0</v>
      </c>
    </row>
    <row r="869" spans="2:8">
      <c r="B869" s="14" t="s">
        <v>7922</v>
      </c>
      <c r="C869" s="99" t="s">
        <v>7923</v>
      </c>
      <c r="D869" s="501">
        <v>10</v>
      </c>
      <c r="E869" s="250">
        <v>0</v>
      </c>
      <c r="F869" s="13">
        <f t="shared" si="60"/>
        <v>0</v>
      </c>
      <c r="G869" s="1">
        <f t="shared" si="61"/>
        <v>0</v>
      </c>
      <c r="H869" s="13">
        <f t="shared" si="62"/>
        <v>0</v>
      </c>
    </row>
    <row r="870" spans="2:8">
      <c r="B870" s="14" t="s">
        <v>3713</v>
      </c>
      <c r="C870" s="99" t="s">
        <v>5642</v>
      </c>
      <c r="D870" s="501">
        <v>10</v>
      </c>
      <c r="E870" s="250">
        <v>0</v>
      </c>
      <c r="F870" s="13">
        <f t="shared" si="60"/>
        <v>0</v>
      </c>
      <c r="G870" s="1">
        <f t="shared" si="61"/>
        <v>0</v>
      </c>
      <c r="H870" s="13">
        <f t="shared" si="62"/>
        <v>0</v>
      </c>
    </row>
    <row r="871" spans="2:8">
      <c r="B871" s="14" t="s">
        <v>3714</v>
      </c>
      <c r="C871" s="99" t="s">
        <v>6376</v>
      </c>
      <c r="D871" s="501">
        <v>10</v>
      </c>
      <c r="E871" s="250">
        <v>0</v>
      </c>
      <c r="F871" s="13">
        <f t="shared" si="60"/>
        <v>0</v>
      </c>
      <c r="G871" s="1">
        <f t="shared" si="61"/>
        <v>0</v>
      </c>
      <c r="H871" s="13">
        <f t="shared" si="62"/>
        <v>0</v>
      </c>
    </row>
    <row r="872" spans="2:8">
      <c r="B872" s="14" t="s">
        <v>3715</v>
      </c>
      <c r="C872" s="99" t="s">
        <v>3716</v>
      </c>
      <c r="D872" s="501">
        <v>10</v>
      </c>
      <c r="E872" s="250">
        <v>0</v>
      </c>
      <c r="F872" s="13">
        <f t="shared" si="60"/>
        <v>0</v>
      </c>
      <c r="G872" s="1">
        <f t="shared" si="61"/>
        <v>0</v>
      </c>
      <c r="H872" s="13">
        <f t="shared" si="62"/>
        <v>0</v>
      </c>
    </row>
    <row r="873" spans="2:8">
      <c r="B873" s="14" t="s">
        <v>3717</v>
      </c>
      <c r="C873" s="99" t="s">
        <v>6200</v>
      </c>
      <c r="D873" s="501">
        <v>10</v>
      </c>
      <c r="E873" s="250">
        <v>0</v>
      </c>
      <c r="F873" s="13">
        <f t="shared" si="60"/>
        <v>0</v>
      </c>
      <c r="G873" s="1">
        <f t="shared" si="61"/>
        <v>0</v>
      </c>
      <c r="H873" s="13">
        <f t="shared" si="62"/>
        <v>0</v>
      </c>
    </row>
    <row r="874" spans="2:8">
      <c r="B874" s="14" t="s">
        <v>3718</v>
      </c>
      <c r="C874" s="99" t="s">
        <v>3719</v>
      </c>
      <c r="D874" s="501">
        <v>10</v>
      </c>
      <c r="E874" s="250">
        <v>0</v>
      </c>
      <c r="F874" s="13">
        <f t="shared" si="60"/>
        <v>0</v>
      </c>
      <c r="G874" s="1">
        <f t="shared" si="61"/>
        <v>0</v>
      </c>
      <c r="H874" s="13">
        <f t="shared" si="62"/>
        <v>0</v>
      </c>
    </row>
    <row r="875" spans="2:8">
      <c r="B875" s="98" t="s">
        <v>3720</v>
      </c>
      <c r="C875" s="99" t="s">
        <v>6377</v>
      </c>
      <c r="D875" s="501">
        <v>10</v>
      </c>
      <c r="E875" s="250">
        <v>0</v>
      </c>
      <c r="F875" s="13">
        <f t="shared" si="60"/>
        <v>0</v>
      </c>
      <c r="G875" s="1">
        <f t="shared" si="61"/>
        <v>0</v>
      </c>
      <c r="H875" s="13">
        <f t="shared" si="62"/>
        <v>0</v>
      </c>
    </row>
    <row r="876" spans="2:8">
      <c r="B876" s="98" t="s">
        <v>5624</v>
      </c>
      <c r="C876" s="99" t="s">
        <v>5625</v>
      </c>
      <c r="D876" s="501">
        <v>10</v>
      </c>
      <c r="E876" s="250">
        <v>0</v>
      </c>
      <c r="F876" s="13">
        <f t="shared" si="60"/>
        <v>0</v>
      </c>
      <c r="G876" s="1">
        <f t="shared" si="61"/>
        <v>0</v>
      </c>
      <c r="H876" s="13">
        <f t="shared" si="62"/>
        <v>0</v>
      </c>
    </row>
    <row r="877" spans="2:8">
      <c r="B877" s="98" t="s">
        <v>3721</v>
      </c>
      <c r="C877" s="99" t="s">
        <v>6378</v>
      </c>
      <c r="D877" s="501">
        <v>10</v>
      </c>
      <c r="E877" s="250">
        <v>0</v>
      </c>
      <c r="F877" s="13">
        <f t="shared" si="60"/>
        <v>0</v>
      </c>
      <c r="G877" s="1">
        <f t="shared" si="61"/>
        <v>0</v>
      </c>
      <c r="H877" s="13">
        <f t="shared" si="62"/>
        <v>0</v>
      </c>
    </row>
    <row r="878" spans="2:8">
      <c r="B878" s="99" t="s">
        <v>3722</v>
      </c>
      <c r="C878" s="99" t="s">
        <v>6379</v>
      </c>
      <c r="D878" s="501">
        <v>10</v>
      </c>
      <c r="E878" s="250">
        <v>0</v>
      </c>
      <c r="F878" s="13">
        <f t="shared" si="60"/>
        <v>0</v>
      </c>
      <c r="G878" s="1">
        <f t="shared" si="61"/>
        <v>0</v>
      </c>
      <c r="H878" s="13">
        <f t="shared" si="62"/>
        <v>0</v>
      </c>
    </row>
    <row r="879" spans="2:8">
      <c r="B879" s="99" t="s">
        <v>3753</v>
      </c>
      <c r="C879" s="99" t="s">
        <v>3754</v>
      </c>
      <c r="D879" s="501">
        <v>10</v>
      </c>
      <c r="E879" s="250">
        <v>0</v>
      </c>
      <c r="F879" s="13">
        <f t="shared" si="60"/>
        <v>0</v>
      </c>
      <c r="G879" s="1">
        <f t="shared" si="61"/>
        <v>0</v>
      </c>
      <c r="H879" s="13">
        <f t="shared" si="62"/>
        <v>0</v>
      </c>
    </row>
    <row r="880" spans="2:8">
      <c r="B880" s="99" t="s">
        <v>3723</v>
      </c>
      <c r="C880" s="99" t="s">
        <v>6380</v>
      </c>
      <c r="D880" s="501">
        <v>10</v>
      </c>
      <c r="E880" s="250">
        <v>0</v>
      </c>
      <c r="F880" s="13">
        <f t="shared" si="60"/>
        <v>0</v>
      </c>
      <c r="G880" s="1">
        <f t="shared" si="61"/>
        <v>0</v>
      </c>
      <c r="H880" s="13">
        <f t="shared" si="62"/>
        <v>0</v>
      </c>
    </row>
    <row r="881" spans="2:8">
      <c r="B881" s="99" t="s">
        <v>5643</v>
      </c>
      <c r="C881" s="99" t="s">
        <v>5644</v>
      </c>
      <c r="D881" s="501">
        <v>10</v>
      </c>
      <c r="E881" s="250">
        <v>0</v>
      </c>
      <c r="F881" s="13">
        <f t="shared" si="60"/>
        <v>0</v>
      </c>
      <c r="G881" s="1">
        <f t="shared" si="61"/>
        <v>0</v>
      </c>
      <c r="H881" s="13">
        <f t="shared" si="62"/>
        <v>0</v>
      </c>
    </row>
    <row r="882" spans="2:8">
      <c r="B882" s="99" t="s">
        <v>3799</v>
      </c>
      <c r="C882" s="280" t="s">
        <v>3800</v>
      </c>
      <c r="D882" s="501">
        <v>10</v>
      </c>
      <c r="E882" s="250">
        <v>0</v>
      </c>
      <c r="F882" s="13">
        <f t="shared" si="60"/>
        <v>0</v>
      </c>
      <c r="G882" s="1">
        <f t="shared" si="61"/>
        <v>0</v>
      </c>
      <c r="H882" s="13">
        <f t="shared" si="62"/>
        <v>0</v>
      </c>
    </row>
    <row r="883" spans="2:8">
      <c r="B883" s="99" t="s">
        <v>5621</v>
      </c>
      <c r="C883" s="99" t="s">
        <v>5622</v>
      </c>
      <c r="D883" s="501">
        <v>10</v>
      </c>
      <c r="E883" s="250">
        <v>0</v>
      </c>
      <c r="F883" s="13">
        <f t="shared" si="60"/>
        <v>0</v>
      </c>
      <c r="G883" s="1">
        <f t="shared" si="61"/>
        <v>0</v>
      </c>
      <c r="H883" s="13">
        <f t="shared" si="62"/>
        <v>0</v>
      </c>
    </row>
    <row r="884" spans="2:8">
      <c r="B884" s="99" t="s">
        <v>3724</v>
      </c>
      <c r="C884" s="280" t="s">
        <v>3725</v>
      </c>
      <c r="D884" s="501">
        <v>10</v>
      </c>
      <c r="E884" s="250">
        <v>0</v>
      </c>
      <c r="F884" s="13">
        <f t="shared" si="60"/>
        <v>0</v>
      </c>
      <c r="G884" s="1">
        <f t="shared" si="61"/>
        <v>0</v>
      </c>
      <c r="H884" s="13">
        <f t="shared" si="62"/>
        <v>0</v>
      </c>
    </row>
    <row r="885" spans="2:8">
      <c r="B885" s="99" t="s">
        <v>3726</v>
      </c>
      <c r="C885" s="99" t="s">
        <v>3727</v>
      </c>
      <c r="D885" s="501">
        <v>10</v>
      </c>
      <c r="E885" s="250">
        <v>0</v>
      </c>
      <c r="F885" s="13">
        <f t="shared" si="60"/>
        <v>0</v>
      </c>
      <c r="G885" s="1">
        <f t="shared" si="61"/>
        <v>0</v>
      </c>
      <c r="H885" s="13">
        <f t="shared" si="62"/>
        <v>0</v>
      </c>
    </row>
    <row r="886" spans="2:8">
      <c r="B886" s="99" t="s">
        <v>6437</v>
      </c>
      <c r="C886" s="99" t="s">
        <v>6438</v>
      </c>
      <c r="D886" s="501">
        <v>10</v>
      </c>
      <c r="E886" s="250">
        <v>0</v>
      </c>
      <c r="F886" s="13">
        <f t="shared" si="60"/>
        <v>0</v>
      </c>
      <c r="G886" s="1">
        <f t="shared" si="61"/>
        <v>0</v>
      </c>
      <c r="H886" s="13">
        <f t="shared" si="62"/>
        <v>0</v>
      </c>
    </row>
    <row r="887" spans="2:8">
      <c r="B887" s="99" t="s">
        <v>3728</v>
      </c>
      <c r="C887" s="99" t="s">
        <v>3729</v>
      </c>
      <c r="D887" s="501">
        <v>10</v>
      </c>
      <c r="E887" s="250">
        <v>0</v>
      </c>
      <c r="F887" s="13">
        <f t="shared" si="60"/>
        <v>0</v>
      </c>
      <c r="G887" s="1">
        <f t="shared" si="61"/>
        <v>0</v>
      </c>
      <c r="H887" s="13">
        <f t="shared" si="62"/>
        <v>0</v>
      </c>
    </row>
    <row r="888" spans="2:8">
      <c r="B888" s="99" t="s">
        <v>3730</v>
      </c>
      <c r="C888" s="99" t="s">
        <v>3731</v>
      </c>
      <c r="D888" s="501">
        <v>10</v>
      </c>
      <c r="E888" s="250">
        <v>0</v>
      </c>
      <c r="F888" s="13">
        <f t="shared" si="60"/>
        <v>0</v>
      </c>
      <c r="G888" s="1">
        <f t="shared" si="61"/>
        <v>0</v>
      </c>
      <c r="H888" s="13">
        <f t="shared" si="62"/>
        <v>0</v>
      </c>
    </row>
    <row r="889" spans="2:8">
      <c r="B889" s="99" t="s">
        <v>3732</v>
      </c>
      <c r="C889" s="99" t="s">
        <v>3733</v>
      </c>
      <c r="D889" s="501">
        <v>10</v>
      </c>
      <c r="E889" s="250">
        <v>0</v>
      </c>
      <c r="F889" s="13">
        <f t="shared" si="60"/>
        <v>0</v>
      </c>
      <c r="G889" s="1">
        <f t="shared" si="61"/>
        <v>0</v>
      </c>
      <c r="H889" s="13">
        <f t="shared" si="62"/>
        <v>0</v>
      </c>
    </row>
    <row r="890" spans="2:8">
      <c r="B890" s="99" t="s">
        <v>3801</v>
      </c>
      <c r="C890" s="99" t="s">
        <v>3802</v>
      </c>
      <c r="D890" s="501">
        <v>10</v>
      </c>
      <c r="E890" s="250">
        <v>0</v>
      </c>
      <c r="F890" s="13">
        <f t="shared" si="60"/>
        <v>0</v>
      </c>
      <c r="G890" s="1">
        <f t="shared" si="61"/>
        <v>0</v>
      </c>
      <c r="H890" s="13">
        <f t="shared" si="62"/>
        <v>0</v>
      </c>
    </row>
    <row r="891" spans="2:8">
      <c r="B891" s="99" t="s">
        <v>3734</v>
      </c>
      <c r="C891" s="99" t="s">
        <v>6381</v>
      </c>
      <c r="D891" s="501">
        <v>10</v>
      </c>
      <c r="E891" s="250">
        <v>0</v>
      </c>
      <c r="F891" s="13">
        <f t="shared" si="60"/>
        <v>0</v>
      </c>
      <c r="G891" s="1">
        <f t="shared" si="61"/>
        <v>0</v>
      </c>
      <c r="H891" s="13">
        <f t="shared" si="62"/>
        <v>0</v>
      </c>
    </row>
    <row r="892" spans="2:8">
      <c r="B892" s="99" t="s">
        <v>3735</v>
      </c>
      <c r="C892" s="281" t="s">
        <v>3736</v>
      </c>
      <c r="D892" s="501">
        <v>10</v>
      </c>
      <c r="E892" s="250">
        <v>0</v>
      </c>
      <c r="F892" s="13">
        <f t="shared" si="60"/>
        <v>0</v>
      </c>
      <c r="G892" s="1">
        <f t="shared" si="61"/>
        <v>0</v>
      </c>
      <c r="H892" s="13">
        <f t="shared" si="62"/>
        <v>0</v>
      </c>
    </row>
    <row r="893" spans="2:8">
      <c r="B893" s="100" t="s">
        <v>3737</v>
      </c>
      <c r="C893" s="99" t="s">
        <v>3738</v>
      </c>
      <c r="D893" s="501">
        <v>10</v>
      </c>
      <c r="E893" s="250">
        <v>0</v>
      </c>
      <c r="F893" s="13">
        <f t="shared" si="60"/>
        <v>0</v>
      </c>
      <c r="G893" s="1">
        <f t="shared" si="61"/>
        <v>0</v>
      </c>
      <c r="H893" s="13">
        <f t="shared" si="62"/>
        <v>0</v>
      </c>
    </row>
    <row r="894" spans="2:8">
      <c r="B894" s="100" t="s">
        <v>3739</v>
      </c>
      <c r="C894" s="280" t="s">
        <v>3740</v>
      </c>
      <c r="D894" s="501">
        <v>10</v>
      </c>
      <c r="E894" s="250">
        <v>0</v>
      </c>
      <c r="F894" s="13">
        <f t="shared" si="60"/>
        <v>0</v>
      </c>
      <c r="G894" s="1">
        <f t="shared" si="61"/>
        <v>0</v>
      </c>
      <c r="H894" s="13">
        <f t="shared" si="62"/>
        <v>0</v>
      </c>
    </row>
    <row r="895" spans="2:8">
      <c r="B895" s="100" t="s">
        <v>3764</v>
      </c>
      <c r="C895" s="99" t="s">
        <v>6382</v>
      </c>
      <c r="D895" s="501">
        <v>10</v>
      </c>
      <c r="E895" s="250">
        <v>0</v>
      </c>
      <c r="F895" s="13">
        <f t="shared" si="60"/>
        <v>0</v>
      </c>
      <c r="G895" s="1">
        <f t="shared" si="61"/>
        <v>0</v>
      </c>
      <c r="H895" s="13">
        <f t="shared" si="62"/>
        <v>0</v>
      </c>
    </row>
    <row r="896" spans="2:8">
      <c r="B896" s="100" t="s">
        <v>3764</v>
      </c>
      <c r="C896" s="99" t="s">
        <v>6383</v>
      </c>
      <c r="D896" s="501">
        <v>10</v>
      </c>
      <c r="E896" s="250">
        <v>0</v>
      </c>
      <c r="F896" s="13">
        <f t="shared" si="60"/>
        <v>0</v>
      </c>
      <c r="G896" s="1">
        <f t="shared" si="61"/>
        <v>0</v>
      </c>
      <c r="H896" s="13">
        <f t="shared" si="62"/>
        <v>0</v>
      </c>
    </row>
    <row r="897" spans="2:8">
      <c r="B897" s="100" t="s">
        <v>3741</v>
      </c>
      <c r="C897" s="99" t="s">
        <v>3742</v>
      </c>
      <c r="D897" s="501">
        <v>10</v>
      </c>
      <c r="E897" s="250">
        <v>0</v>
      </c>
      <c r="F897" s="13">
        <f t="shared" si="60"/>
        <v>0</v>
      </c>
      <c r="G897" s="1">
        <f t="shared" si="61"/>
        <v>0</v>
      </c>
      <c r="H897" s="13">
        <f t="shared" si="62"/>
        <v>0</v>
      </c>
    </row>
    <row r="898" spans="2:8">
      <c r="B898" s="100" t="s">
        <v>3743</v>
      </c>
      <c r="C898" s="99" t="s">
        <v>3744</v>
      </c>
      <c r="D898" s="501">
        <v>10</v>
      </c>
      <c r="E898" s="250">
        <v>0</v>
      </c>
      <c r="F898" s="13">
        <f t="shared" si="60"/>
        <v>0</v>
      </c>
      <c r="G898" s="1">
        <f t="shared" si="61"/>
        <v>0</v>
      </c>
      <c r="H898" s="13">
        <f t="shared" si="62"/>
        <v>0</v>
      </c>
    </row>
    <row r="899" spans="2:8">
      <c r="B899" s="100" t="s">
        <v>3765</v>
      </c>
      <c r="C899" s="99" t="s">
        <v>6384</v>
      </c>
      <c r="D899" s="501">
        <v>10</v>
      </c>
      <c r="E899" s="250">
        <v>0</v>
      </c>
      <c r="F899" s="13">
        <f t="shared" si="60"/>
        <v>0</v>
      </c>
      <c r="G899" s="1">
        <f t="shared" si="61"/>
        <v>0</v>
      </c>
      <c r="H899" s="13">
        <f t="shared" si="62"/>
        <v>0</v>
      </c>
    </row>
    <row r="900" spans="2:8">
      <c r="B900" s="101" t="s">
        <v>3745</v>
      </c>
      <c r="C900" s="99" t="s">
        <v>5645</v>
      </c>
      <c r="D900" s="501">
        <v>10</v>
      </c>
      <c r="E900" s="250">
        <v>0</v>
      </c>
      <c r="F900" s="13">
        <f t="shared" si="60"/>
        <v>0</v>
      </c>
      <c r="G900" s="1">
        <f t="shared" si="61"/>
        <v>0</v>
      </c>
      <c r="H900" s="13">
        <f t="shared" si="62"/>
        <v>0</v>
      </c>
    </row>
    <row r="901" spans="2:8">
      <c r="B901" s="100" t="s">
        <v>3746</v>
      </c>
      <c r="C901" s="98" t="s">
        <v>6385</v>
      </c>
      <c r="D901" s="501">
        <v>10</v>
      </c>
      <c r="E901" s="250">
        <v>0</v>
      </c>
      <c r="F901" s="13">
        <f t="shared" si="60"/>
        <v>0</v>
      </c>
      <c r="G901" s="1">
        <f t="shared" si="61"/>
        <v>0</v>
      </c>
      <c r="H901" s="13">
        <f t="shared" si="62"/>
        <v>0</v>
      </c>
    </row>
    <row r="902" spans="2:8">
      <c r="B902" s="101" t="s">
        <v>3747</v>
      </c>
      <c r="C902" s="98" t="s">
        <v>3748</v>
      </c>
      <c r="D902" s="501">
        <v>10</v>
      </c>
      <c r="E902" s="250">
        <v>0</v>
      </c>
      <c r="F902" s="13">
        <f t="shared" si="60"/>
        <v>0</v>
      </c>
      <c r="G902" s="1">
        <f t="shared" si="61"/>
        <v>0</v>
      </c>
      <c r="H902" s="13">
        <f t="shared" si="62"/>
        <v>0</v>
      </c>
    </row>
    <row r="903" spans="2:8">
      <c r="B903" s="100" t="s">
        <v>3749</v>
      </c>
      <c r="C903" s="98" t="s">
        <v>6386</v>
      </c>
      <c r="D903" s="501">
        <v>10</v>
      </c>
      <c r="E903" s="250">
        <v>0</v>
      </c>
      <c r="F903" s="13">
        <f t="shared" si="60"/>
        <v>0</v>
      </c>
      <c r="G903" s="1">
        <f t="shared" si="61"/>
        <v>0</v>
      </c>
      <c r="H903" s="13">
        <f t="shared" si="62"/>
        <v>0</v>
      </c>
    </row>
    <row r="904" spans="2:8">
      <c r="B904" s="101" t="s">
        <v>3750</v>
      </c>
      <c r="C904" s="99" t="s">
        <v>6199</v>
      </c>
      <c r="D904" s="501">
        <v>10</v>
      </c>
      <c r="E904" s="250">
        <v>0</v>
      </c>
      <c r="F904" s="13">
        <f t="shared" si="60"/>
        <v>0</v>
      </c>
      <c r="G904" s="1">
        <f t="shared" si="61"/>
        <v>0</v>
      </c>
      <c r="H904" s="13">
        <f t="shared" si="62"/>
        <v>0</v>
      </c>
    </row>
    <row r="905" spans="2:8">
      <c r="B905" s="101" t="s">
        <v>6439</v>
      </c>
      <c r="C905" s="99" t="s">
        <v>6440</v>
      </c>
      <c r="D905" s="501">
        <v>10</v>
      </c>
      <c r="E905" s="250">
        <v>0</v>
      </c>
      <c r="F905" s="13">
        <f t="shared" si="60"/>
        <v>0</v>
      </c>
      <c r="G905" s="1">
        <f t="shared" si="61"/>
        <v>0</v>
      </c>
      <c r="H905" s="13">
        <f t="shared" si="62"/>
        <v>0</v>
      </c>
    </row>
    <row r="906" spans="2:8">
      <c r="B906" s="101" t="s">
        <v>6441</v>
      </c>
      <c r="C906" s="99" t="s">
        <v>6442</v>
      </c>
      <c r="D906" s="501">
        <v>10</v>
      </c>
      <c r="E906" s="250">
        <v>0</v>
      </c>
      <c r="F906" s="13">
        <f t="shared" si="60"/>
        <v>0</v>
      </c>
      <c r="G906" s="1">
        <f t="shared" si="61"/>
        <v>0</v>
      </c>
      <c r="H906" s="13">
        <f t="shared" si="62"/>
        <v>0</v>
      </c>
    </row>
    <row r="907" spans="2:8">
      <c r="B907" s="101" t="s">
        <v>3751</v>
      </c>
      <c r="C907" s="99" t="s">
        <v>3752</v>
      </c>
      <c r="D907" s="501">
        <v>10</v>
      </c>
      <c r="E907" s="250">
        <v>0</v>
      </c>
      <c r="F907" s="13">
        <f t="shared" si="60"/>
        <v>0</v>
      </c>
      <c r="G907" s="1">
        <f t="shared" si="61"/>
        <v>0</v>
      </c>
      <c r="H907" s="13">
        <f t="shared" si="62"/>
        <v>0</v>
      </c>
    </row>
    <row r="908" spans="2:8">
      <c r="B908" s="100" t="s">
        <v>6444</v>
      </c>
      <c r="C908" s="99" t="s">
        <v>6443</v>
      </c>
      <c r="D908" s="501">
        <v>10</v>
      </c>
      <c r="E908" s="250">
        <v>0</v>
      </c>
      <c r="F908" s="13">
        <f t="shared" si="60"/>
        <v>0</v>
      </c>
      <c r="G908" s="1">
        <f t="shared" si="61"/>
        <v>0</v>
      </c>
      <c r="H908" s="13">
        <f t="shared" si="62"/>
        <v>0</v>
      </c>
    </row>
    <row r="909" spans="2:8">
      <c r="B909" s="606" t="s">
        <v>7791</v>
      </c>
      <c r="C909" s="607"/>
      <c r="D909" s="18">
        <f>SUM(D863:D908)</f>
        <v>460</v>
      </c>
      <c r="E909" s="19">
        <f>SUM(E863:E908)</f>
        <v>0</v>
      </c>
      <c r="F909" s="18">
        <f>SUM(F863:F908)</f>
        <v>0</v>
      </c>
      <c r="G909" s="19">
        <f>SUM(G863:G908)</f>
        <v>0</v>
      </c>
      <c r="H909" s="18">
        <f>SUM(H863:H908)</f>
        <v>0</v>
      </c>
    </row>
    <row r="910" spans="2:8">
      <c r="B910" s="16"/>
      <c r="C910" s="16"/>
      <c r="D910" s="35"/>
      <c r="E910" s="34"/>
      <c r="F910" s="35"/>
      <c r="G910" s="16"/>
      <c r="H910" s="16"/>
    </row>
    <row r="911" spans="2:8" ht="14.65" customHeight="1">
      <c r="B911" s="585" t="s">
        <v>14</v>
      </c>
      <c r="C911" s="586"/>
      <c r="D911" s="604" t="str">
        <f>D$13</f>
        <v>SIGTAP
08/2025</v>
      </c>
      <c r="E911" s="570" t="str">
        <f>E$13</f>
        <v>CNES_ESTABELECIMENTO</v>
      </c>
      <c r="F911" s="570"/>
      <c r="G911" s="570"/>
      <c r="H911" s="570"/>
    </row>
    <row r="912" spans="2:8" ht="22.5">
      <c r="B912" s="587"/>
      <c r="C912" s="588"/>
      <c r="D912" s="605"/>
      <c r="E912" s="12" t="s">
        <v>12</v>
      </c>
      <c r="F912" s="50" t="s">
        <v>3815</v>
      </c>
      <c r="G912" s="51" t="s">
        <v>3756</v>
      </c>
      <c r="H912" s="50" t="s">
        <v>3814</v>
      </c>
    </row>
    <row r="913" spans="2:8" ht="14.25" customHeight="1">
      <c r="B913" s="409" t="s">
        <v>15</v>
      </c>
      <c r="C913" s="410" t="s">
        <v>3982</v>
      </c>
      <c r="D913" s="497">
        <v>6.3</v>
      </c>
      <c r="E913" s="253">
        <v>0</v>
      </c>
      <c r="F913" s="383">
        <f t="shared" ref="F913:F999" si="66">D913*E913</f>
        <v>0</v>
      </c>
      <c r="G913" s="384">
        <f t="shared" ref="G913:H999" si="67">E913/12</f>
        <v>0</v>
      </c>
      <c r="H913" s="383">
        <f t="shared" si="67"/>
        <v>0</v>
      </c>
    </row>
    <row r="914" spans="2:8" ht="14.25" customHeight="1">
      <c r="B914" s="140" t="s">
        <v>16</v>
      </c>
      <c r="C914" s="141" t="s">
        <v>3983</v>
      </c>
      <c r="D914" s="497">
        <v>10</v>
      </c>
      <c r="E914" s="253">
        <v>0</v>
      </c>
      <c r="F914" s="45">
        <f t="shared" si="66"/>
        <v>0</v>
      </c>
      <c r="G914" s="46">
        <f t="shared" si="67"/>
        <v>0</v>
      </c>
      <c r="H914" s="45">
        <f t="shared" si="67"/>
        <v>0</v>
      </c>
    </row>
    <row r="915" spans="2:8" ht="14.25" customHeight="1">
      <c r="B915" s="406" t="s">
        <v>13</v>
      </c>
      <c r="C915" s="407" t="s">
        <v>3984</v>
      </c>
      <c r="D915" s="408">
        <v>10</v>
      </c>
      <c r="E915" s="253">
        <v>0</v>
      </c>
      <c r="F915" s="151">
        <f t="shared" si="66"/>
        <v>0</v>
      </c>
      <c r="G915" s="150">
        <f t="shared" si="67"/>
        <v>0</v>
      </c>
      <c r="H915" s="151">
        <f t="shared" si="67"/>
        <v>0</v>
      </c>
    </row>
    <row r="916" spans="2:8" ht="14.25" customHeight="1">
      <c r="B916" s="140" t="s">
        <v>2677</v>
      </c>
      <c r="C916" s="141" t="s">
        <v>3985</v>
      </c>
      <c r="D916" s="497">
        <v>57.74</v>
      </c>
      <c r="E916" s="253">
        <v>0</v>
      </c>
      <c r="F916" s="45">
        <f t="shared" si="66"/>
        <v>0</v>
      </c>
      <c r="G916" s="46">
        <f t="shared" si="67"/>
        <v>0</v>
      </c>
      <c r="H916" s="45">
        <f t="shared" si="67"/>
        <v>0</v>
      </c>
    </row>
    <row r="917" spans="2:8" ht="14.25" customHeight="1">
      <c r="B917" s="140" t="s">
        <v>2678</v>
      </c>
      <c r="C917" s="141" t="s">
        <v>3986</v>
      </c>
      <c r="D917" s="497">
        <v>3.14</v>
      </c>
      <c r="E917" s="253">
        <v>0</v>
      </c>
      <c r="F917" s="45">
        <f t="shared" si="66"/>
        <v>0</v>
      </c>
      <c r="G917" s="46">
        <f t="shared" si="67"/>
        <v>0</v>
      </c>
      <c r="H917" s="45">
        <f t="shared" si="67"/>
        <v>0</v>
      </c>
    </row>
    <row r="918" spans="2:8" ht="14.25" customHeight="1">
      <c r="B918" s="140" t="s">
        <v>7740</v>
      </c>
      <c r="C918" s="141" t="s">
        <v>7741</v>
      </c>
      <c r="D918" s="497">
        <v>10</v>
      </c>
      <c r="E918" s="253">
        <v>0</v>
      </c>
      <c r="F918" s="45">
        <f t="shared" si="66"/>
        <v>0</v>
      </c>
      <c r="G918" s="46">
        <f t="shared" si="67"/>
        <v>0</v>
      </c>
      <c r="H918" s="45">
        <f t="shared" si="67"/>
        <v>0</v>
      </c>
    </row>
    <row r="919" spans="2:8" ht="14.25" customHeight="1">
      <c r="B919" s="140" t="s">
        <v>7742</v>
      </c>
      <c r="C919" s="141" t="s">
        <v>7743</v>
      </c>
      <c r="D919" s="497">
        <v>6.3</v>
      </c>
      <c r="E919" s="253">
        <v>0</v>
      </c>
      <c r="F919" s="45">
        <f t="shared" si="66"/>
        <v>0</v>
      </c>
      <c r="G919" s="46">
        <f t="shared" si="67"/>
        <v>0</v>
      </c>
      <c r="H919" s="45">
        <f t="shared" si="67"/>
        <v>0</v>
      </c>
    </row>
    <row r="920" spans="2:8" ht="14.25" customHeight="1">
      <c r="B920" s="140" t="s">
        <v>8160</v>
      </c>
      <c r="C920" s="141" t="s">
        <v>8161</v>
      </c>
      <c r="D920" s="497">
        <v>0</v>
      </c>
      <c r="E920" s="253">
        <v>0</v>
      </c>
      <c r="F920" s="45">
        <f t="shared" si="66"/>
        <v>0</v>
      </c>
      <c r="G920" s="46">
        <f t="shared" si="67"/>
        <v>0</v>
      </c>
      <c r="H920" s="45">
        <f t="shared" si="67"/>
        <v>0</v>
      </c>
    </row>
    <row r="921" spans="2:8" ht="14.25" customHeight="1">
      <c r="B921" s="140" t="s">
        <v>8162</v>
      </c>
      <c r="C921" s="141" t="s">
        <v>8163</v>
      </c>
      <c r="D921" s="497">
        <v>0</v>
      </c>
      <c r="E921" s="253">
        <v>0</v>
      </c>
      <c r="F921" s="45">
        <f t="shared" si="66"/>
        <v>0</v>
      </c>
      <c r="G921" s="46">
        <f t="shared" si="67"/>
        <v>0</v>
      </c>
      <c r="H921" s="45">
        <f t="shared" si="67"/>
        <v>0</v>
      </c>
    </row>
    <row r="922" spans="2:8" ht="14.25" customHeight="1">
      <c r="B922" s="140" t="s">
        <v>8164</v>
      </c>
      <c r="C922" s="141" t="s">
        <v>8165</v>
      </c>
      <c r="D922" s="497">
        <v>0</v>
      </c>
      <c r="E922" s="253">
        <v>0</v>
      </c>
      <c r="F922" s="45">
        <f t="shared" si="66"/>
        <v>0</v>
      </c>
      <c r="G922" s="46">
        <f t="shared" si="67"/>
        <v>0</v>
      </c>
      <c r="H922" s="45">
        <f t="shared" si="67"/>
        <v>0</v>
      </c>
    </row>
    <row r="923" spans="2:8" ht="14.25" customHeight="1">
      <c r="B923" s="140" t="s">
        <v>8166</v>
      </c>
      <c r="C923" s="141" t="s">
        <v>8167</v>
      </c>
      <c r="D923" s="497">
        <v>0</v>
      </c>
      <c r="E923" s="253">
        <v>0</v>
      </c>
      <c r="F923" s="45">
        <f t="shared" si="66"/>
        <v>0</v>
      </c>
      <c r="G923" s="46">
        <f t="shared" si="67"/>
        <v>0</v>
      </c>
      <c r="H923" s="45">
        <f t="shared" si="67"/>
        <v>0</v>
      </c>
    </row>
    <row r="924" spans="2:8" ht="14.25" customHeight="1">
      <c r="B924" s="140" t="s">
        <v>8168</v>
      </c>
      <c r="C924" s="141" t="s">
        <v>8169</v>
      </c>
      <c r="D924" s="497">
        <v>0</v>
      </c>
      <c r="E924" s="253">
        <v>0</v>
      </c>
      <c r="F924" s="45">
        <f t="shared" si="66"/>
        <v>0</v>
      </c>
      <c r="G924" s="46">
        <f t="shared" si="67"/>
        <v>0</v>
      </c>
      <c r="H924" s="45">
        <f t="shared" si="67"/>
        <v>0</v>
      </c>
    </row>
    <row r="925" spans="2:8" ht="14.25" customHeight="1">
      <c r="B925" s="140" t="s">
        <v>8170</v>
      </c>
      <c r="C925" s="141" t="s">
        <v>8171</v>
      </c>
      <c r="D925" s="497">
        <v>0</v>
      </c>
      <c r="E925" s="253">
        <v>0</v>
      </c>
      <c r="F925" s="45">
        <f t="shared" si="66"/>
        <v>0</v>
      </c>
      <c r="G925" s="46">
        <f t="shared" si="67"/>
        <v>0</v>
      </c>
      <c r="H925" s="45">
        <f t="shared" si="67"/>
        <v>0</v>
      </c>
    </row>
    <row r="926" spans="2:8" ht="14.25" customHeight="1">
      <c r="B926" s="140" t="s">
        <v>2679</v>
      </c>
      <c r="C926" s="141" t="s">
        <v>3987</v>
      </c>
      <c r="D926" s="497">
        <v>7.26</v>
      </c>
      <c r="E926" s="253">
        <v>0</v>
      </c>
      <c r="F926" s="45">
        <f t="shared" si="66"/>
        <v>0</v>
      </c>
      <c r="G926" s="46">
        <f t="shared" si="67"/>
        <v>0</v>
      </c>
      <c r="H926" s="45">
        <f t="shared" si="67"/>
        <v>0</v>
      </c>
    </row>
    <row r="927" spans="2:8" ht="14.25" customHeight="1">
      <c r="B927" s="140" t="s">
        <v>2680</v>
      </c>
      <c r="C927" s="141" t="s">
        <v>3988</v>
      </c>
      <c r="D927" s="497">
        <v>0</v>
      </c>
      <c r="E927" s="253">
        <v>0</v>
      </c>
      <c r="F927" s="45">
        <f t="shared" si="66"/>
        <v>0</v>
      </c>
      <c r="G927" s="46">
        <f t="shared" si="67"/>
        <v>0</v>
      </c>
      <c r="H927" s="45">
        <f t="shared" si="67"/>
        <v>0</v>
      </c>
    </row>
    <row r="928" spans="2:8" ht="14.25" customHeight="1">
      <c r="B928" s="140" t="s">
        <v>2681</v>
      </c>
      <c r="C928" s="141" t="s">
        <v>3989</v>
      </c>
      <c r="D928" s="497">
        <v>19.809999999999999</v>
      </c>
      <c r="E928" s="253">
        <v>0</v>
      </c>
      <c r="F928" s="45">
        <f t="shared" si="66"/>
        <v>0</v>
      </c>
      <c r="G928" s="46">
        <f t="shared" si="67"/>
        <v>0</v>
      </c>
      <c r="H928" s="45">
        <f t="shared" si="67"/>
        <v>0</v>
      </c>
    </row>
    <row r="929" spans="2:8" ht="14.25" customHeight="1">
      <c r="B929" s="140" t="s">
        <v>2682</v>
      </c>
      <c r="C929" s="141" t="s">
        <v>3990</v>
      </c>
      <c r="D929" s="497">
        <v>29.73</v>
      </c>
      <c r="E929" s="253">
        <v>0</v>
      </c>
      <c r="F929" s="45">
        <f t="shared" si="66"/>
        <v>0</v>
      </c>
      <c r="G929" s="46">
        <f t="shared" si="67"/>
        <v>0</v>
      </c>
      <c r="H929" s="45">
        <f t="shared" si="67"/>
        <v>0</v>
      </c>
    </row>
    <row r="930" spans="2:8" ht="14.25" customHeight="1">
      <c r="B930" s="140" t="s">
        <v>2683</v>
      </c>
      <c r="C930" s="141" t="s">
        <v>3991</v>
      </c>
      <c r="D930" s="497">
        <v>0</v>
      </c>
      <c r="E930" s="253">
        <v>0</v>
      </c>
      <c r="F930" s="45">
        <f t="shared" si="66"/>
        <v>0</v>
      </c>
      <c r="G930" s="46">
        <f t="shared" si="67"/>
        <v>0</v>
      </c>
      <c r="H930" s="45">
        <f t="shared" si="67"/>
        <v>0</v>
      </c>
    </row>
    <row r="931" spans="2:8" ht="14.25" customHeight="1">
      <c r="B931" s="140" t="s">
        <v>2684</v>
      </c>
      <c r="C931" s="141" t="s">
        <v>3992</v>
      </c>
      <c r="D931" s="497">
        <v>6.15</v>
      </c>
      <c r="E931" s="253">
        <v>0</v>
      </c>
      <c r="F931" s="45">
        <f t="shared" si="66"/>
        <v>0</v>
      </c>
      <c r="G931" s="46">
        <f t="shared" si="67"/>
        <v>0</v>
      </c>
      <c r="H931" s="45">
        <f t="shared" si="67"/>
        <v>0</v>
      </c>
    </row>
    <row r="932" spans="2:8" ht="14.25" customHeight="1">
      <c r="B932" s="140" t="s">
        <v>2685</v>
      </c>
      <c r="C932" s="141" t="s">
        <v>3762</v>
      </c>
      <c r="D932" s="497">
        <v>2.81</v>
      </c>
      <c r="E932" s="253">
        <v>0</v>
      </c>
      <c r="F932" s="45">
        <f t="shared" si="66"/>
        <v>0</v>
      </c>
      <c r="G932" s="46">
        <f t="shared" si="67"/>
        <v>0</v>
      </c>
      <c r="H932" s="45">
        <f t="shared" si="67"/>
        <v>0</v>
      </c>
    </row>
    <row r="933" spans="2:8" ht="14.25" customHeight="1">
      <c r="B933" s="140" t="s">
        <v>3993</v>
      </c>
      <c r="C933" s="141" t="s">
        <v>3994</v>
      </c>
      <c r="D933" s="497">
        <v>100</v>
      </c>
      <c r="E933" s="253">
        <v>0</v>
      </c>
      <c r="F933" s="45">
        <f t="shared" si="66"/>
        <v>0</v>
      </c>
      <c r="G933" s="46">
        <f t="shared" si="67"/>
        <v>0</v>
      </c>
      <c r="H933" s="45">
        <f t="shared" si="67"/>
        <v>0</v>
      </c>
    </row>
    <row r="934" spans="2:8" ht="14.25" customHeight="1">
      <c r="B934" s="140" t="s">
        <v>3995</v>
      </c>
      <c r="C934" s="141" t="s">
        <v>3996</v>
      </c>
      <c r="D934" s="497">
        <v>50</v>
      </c>
      <c r="E934" s="253">
        <v>0</v>
      </c>
      <c r="F934" s="45">
        <f t="shared" si="66"/>
        <v>0</v>
      </c>
      <c r="G934" s="46">
        <f t="shared" si="67"/>
        <v>0</v>
      </c>
      <c r="H934" s="45">
        <f t="shared" si="67"/>
        <v>0</v>
      </c>
    </row>
    <row r="935" spans="2:8" ht="14.25" customHeight="1">
      <c r="B935" s="140" t="s">
        <v>2686</v>
      </c>
      <c r="C935" s="141" t="s">
        <v>8172</v>
      </c>
      <c r="D935" s="497">
        <v>55</v>
      </c>
      <c r="E935" s="253">
        <v>0</v>
      </c>
      <c r="F935" s="45">
        <f t="shared" si="66"/>
        <v>0</v>
      </c>
      <c r="G935" s="46">
        <f t="shared" si="67"/>
        <v>0</v>
      </c>
      <c r="H935" s="45">
        <f t="shared" si="67"/>
        <v>0</v>
      </c>
    </row>
    <row r="936" spans="2:8" ht="14.25" customHeight="1">
      <c r="B936" s="140" t="s">
        <v>2687</v>
      </c>
      <c r="C936" s="141" t="s">
        <v>3997</v>
      </c>
      <c r="D936" s="497">
        <v>18.29</v>
      </c>
      <c r="E936" s="253">
        <v>0</v>
      </c>
      <c r="F936" s="45">
        <f t="shared" si="66"/>
        <v>0</v>
      </c>
      <c r="G936" s="46">
        <f t="shared" si="67"/>
        <v>0</v>
      </c>
      <c r="H936" s="45">
        <f t="shared" si="67"/>
        <v>0</v>
      </c>
    </row>
    <row r="937" spans="2:8" ht="14.25" customHeight="1">
      <c r="B937" s="140" t="s">
        <v>2688</v>
      </c>
      <c r="C937" s="141" t="s">
        <v>8173</v>
      </c>
      <c r="D937" s="497">
        <v>27.5</v>
      </c>
      <c r="E937" s="253">
        <v>0</v>
      </c>
      <c r="F937" s="45">
        <f t="shared" si="66"/>
        <v>0</v>
      </c>
      <c r="G937" s="46">
        <f t="shared" si="67"/>
        <v>0</v>
      </c>
      <c r="H937" s="45">
        <f t="shared" si="67"/>
        <v>0</v>
      </c>
    </row>
    <row r="938" spans="2:8" ht="14.25" customHeight="1">
      <c r="B938" s="140" t="s">
        <v>8174</v>
      </c>
      <c r="C938" s="141" t="s">
        <v>8175</v>
      </c>
      <c r="D938" s="497">
        <v>0</v>
      </c>
      <c r="E938" s="253">
        <v>0</v>
      </c>
      <c r="F938" s="45">
        <f t="shared" si="66"/>
        <v>0</v>
      </c>
      <c r="G938" s="46">
        <f t="shared" si="67"/>
        <v>0</v>
      </c>
      <c r="H938" s="45">
        <f t="shared" si="67"/>
        <v>0</v>
      </c>
    </row>
    <row r="939" spans="2:8" ht="14.25" customHeight="1">
      <c r="B939" s="140" t="s">
        <v>8176</v>
      </c>
      <c r="C939" s="141" t="s">
        <v>8177</v>
      </c>
      <c r="D939" s="497">
        <v>0</v>
      </c>
      <c r="E939" s="253">
        <v>0</v>
      </c>
      <c r="F939" s="45">
        <f t="shared" si="66"/>
        <v>0</v>
      </c>
      <c r="G939" s="46">
        <f t="shared" si="67"/>
        <v>0</v>
      </c>
      <c r="H939" s="45">
        <f t="shared" si="67"/>
        <v>0</v>
      </c>
    </row>
    <row r="940" spans="2:8" ht="14.25" customHeight="1">
      <c r="B940" s="140" t="s">
        <v>2282</v>
      </c>
      <c r="C940" s="141" t="s">
        <v>2283</v>
      </c>
      <c r="D940" s="497">
        <v>12.47</v>
      </c>
      <c r="E940" s="253">
        <v>0</v>
      </c>
      <c r="F940" s="45">
        <f t="shared" si="66"/>
        <v>0</v>
      </c>
      <c r="G940" s="46">
        <f t="shared" si="67"/>
        <v>0</v>
      </c>
      <c r="H940" s="45">
        <f t="shared" si="67"/>
        <v>0</v>
      </c>
    </row>
    <row r="941" spans="2:8" ht="14.25" customHeight="1">
      <c r="B941" s="140" t="s">
        <v>2689</v>
      </c>
      <c r="C941" s="141" t="s">
        <v>3998</v>
      </c>
      <c r="D941" s="497">
        <v>11</v>
      </c>
      <c r="E941" s="253">
        <v>0</v>
      </c>
      <c r="F941" s="45">
        <f t="shared" si="66"/>
        <v>0</v>
      </c>
      <c r="G941" s="46">
        <f t="shared" si="67"/>
        <v>0</v>
      </c>
      <c r="H941" s="45">
        <f t="shared" si="67"/>
        <v>0</v>
      </c>
    </row>
    <row r="942" spans="2:8" ht="14.25" customHeight="1">
      <c r="B942" s="140" t="s">
        <v>2692</v>
      </c>
      <c r="C942" s="141" t="s">
        <v>3999</v>
      </c>
      <c r="D942" s="497">
        <v>11</v>
      </c>
      <c r="E942" s="253">
        <v>0</v>
      </c>
      <c r="F942" s="45">
        <f t="shared" si="66"/>
        <v>0</v>
      </c>
      <c r="G942" s="46">
        <f t="shared" si="67"/>
        <v>0</v>
      </c>
      <c r="H942" s="45">
        <f t="shared" si="67"/>
        <v>0</v>
      </c>
    </row>
    <row r="943" spans="2:8" ht="14.25" customHeight="1">
      <c r="B943" s="140" t="s">
        <v>17</v>
      </c>
      <c r="C943" s="141" t="s">
        <v>4000</v>
      </c>
      <c r="D943" s="497">
        <v>13</v>
      </c>
      <c r="E943" s="253">
        <v>0</v>
      </c>
      <c r="F943" s="45">
        <f t="shared" si="66"/>
        <v>0</v>
      </c>
      <c r="G943" s="46">
        <f t="shared" si="67"/>
        <v>0</v>
      </c>
      <c r="H943" s="45">
        <f t="shared" si="67"/>
        <v>0</v>
      </c>
    </row>
    <row r="944" spans="2:8" ht="14.25" customHeight="1">
      <c r="B944" s="140" t="s">
        <v>4001</v>
      </c>
      <c r="C944" s="141" t="s">
        <v>4002</v>
      </c>
      <c r="D944" s="497">
        <v>0</v>
      </c>
      <c r="E944" s="253">
        <v>0</v>
      </c>
      <c r="F944" s="45">
        <f t="shared" si="66"/>
        <v>0</v>
      </c>
      <c r="G944" s="46">
        <f t="shared" si="67"/>
        <v>0</v>
      </c>
      <c r="H944" s="45">
        <f t="shared" si="67"/>
        <v>0</v>
      </c>
    </row>
    <row r="945" spans="2:8" ht="14.25" customHeight="1">
      <c r="B945" s="140" t="s">
        <v>2694</v>
      </c>
      <c r="C945" s="141" t="s">
        <v>4003</v>
      </c>
      <c r="D945" s="497">
        <v>17.670000000000002</v>
      </c>
      <c r="E945" s="253">
        <v>0</v>
      </c>
      <c r="F945" s="45">
        <f t="shared" si="66"/>
        <v>0</v>
      </c>
      <c r="G945" s="46">
        <f t="shared" si="67"/>
        <v>0</v>
      </c>
      <c r="H945" s="45">
        <f t="shared" si="67"/>
        <v>0</v>
      </c>
    </row>
    <row r="946" spans="2:8" ht="14.25" customHeight="1">
      <c r="B946" s="140" t="s">
        <v>2696</v>
      </c>
      <c r="C946" s="141" t="s">
        <v>7094</v>
      </c>
      <c r="D946" s="497">
        <v>17.670000000000002</v>
      </c>
      <c r="E946" s="253">
        <v>0</v>
      </c>
      <c r="F946" s="45">
        <f t="shared" si="66"/>
        <v>0</v>
      </c>
      <c r="G946" s="46">
        <f t="shared" si="67"/>
        <v>0</v>
      </c>
      <c r="H946" s="45">
        <f t="shared" si="67"/>
        <v>0</v>
      </c>
    </row>
    <row r="947" spans="2:8" ht="14.25" customHeight="1">
      <c r="B947" s="140" t="s">
        <v>2697</v>
      </c>
      <c r="C947" s="141" t="s">
        <v>4004</v>
      </c>
      <c r="D947" s="497">
        <v>17.670000000000002</v>
      </c>
      <c r="E947" s="253">
        <v>0</v>
      </c>
      <c r="F947" s="45">
        <f t="shared" si="66"/>
        <v>0</v>
      </c>
      <c r="G947" s="46">
        <f t="shared" si="67"/>
        <v>0</v>
      </c>
      <c r="H947" s="45">
        <f t="shared" si="67"/>
        <v>0</v>
      </c>
    </row>
    <row r="948" spans="2:8" ht="14.25" customHeight="1">
      <c r="B948" s="140" t="s">
        <v>2698</v>
      </c>
      <c r="C948" s="141" t="s">
        <v>4005</v>
      </c>
      <c r="D948" s="497">
        <v>7.71</v>
      </c>
      <c r="E948" s="253">
        <v>0</v>
      </c>
      <c r="F948" s="45">
        <f t="shared" si="66"/>
        <v>0</v>
      </c>
      <c r="G948" s="46">
        <f t="shared" si="67"/>
        <v>0</v>
      </c>
      <c r="H948" s="45">
        <f t="shared" si="67"/>
        <v>0</v>
      </c>
    </row>
    <row r="949" spans="2:8" ht="14.25" customHeight="1">
      <c r="B949" s="140" t="s">
        <v>2699</v>
      </c>
      <c r="C949" s="141" t="s">
        <v>4006</v>
      </c>
      <c r="D949" s="497">
        <v>17.670000000000002</v>
      </c>
      <c r="E949" s="253">
        <v>0</v>
      </c>
      <c r="F949" s="45">
        <f t="shared" si="66"/>
        <v>0</v>
      </c>
      <c r="G949" s="46">
        <f t="shared" si="67"/>
        <v>0</v>
      </c>
      <c r="H949" s="45">
        <f t="shared" si="67"/>
        <v>0</v>
      </c>
    </row>
    <row r="950" spans="2:8" ht="14.25" customHeight="1">
      <c r="B950" s="140" t="s">
        <v>2700</v>
      </c>
      <c r="C950" s="141" t="s">
        <v>8178</v>
      </c>
      <c r="D950" s="497">
        <v>6.66</v>
      </c>
      <c r="E950" s="253">
        <v>0</v>
      </c>
      <c r="F950" s="45">
        <f t="shared" si="66"/>
        <v>0</v>
      </c>
      <c r="G950" s="46">
        <f t="shared" si="67"/>
        <v>0</v>
      </c>
      <c r="H950" s="45">
        <f t="shared" si="67"/>
        <v>0</v>
      </c>
    </row>
    <row r="951" spans="2:8" ht="14.25" customHeight="1">
      <c r="B951" s="140" t="s">
        <v>2701</v>
      </c>
      <c r="C951" s="141" t="s">
        <v>8179</v>
      </c>
      <c r="D951" s="497">
        <v>25.24</v>
      </c>
      <c r="E951" s="253">
        <v>0</v>
      </c>
      <c r="F951" s="45">
        <f t="shared" si="66"/>
        <v>0</v>
      </c>
      <c r="G951" s="46">
        <f t="shared" si="67"/>
        <v>0</v>
      </c>
      <c r="H951" s="45">
        <f t="shared" si="67"/>
        <v>0</v>
      </c>
    </row>
    <row r="952" spans="2:8" ht="14.25" customHeight="1">
      <c r="B952" s="140" t="s">
        <v>2702</v>
      </c>
      <c r="C952" s="141" t="s">
        <v>4007</v>
      </c>
      <c r="D952" s="497">
        <v>17.55</v>
      </c>
      <c r="E952" s="253">
        <v>0</v>
      </c>
      <c r="F952" s="45">
        <f t="shared" si="66"/>
        <v>0</v>
      </c>
      <c r="G952" s="46">
        <f t="shared" si="67"/>
        <v>0</v>
      </c>
      <c r="H952" s="45">
        <f t="shared" si="67"/>
        <v>0</v>
      </c>
    </row>
    <row r="953" spans="2:8" ht="14.25" customHeight="1">
      <c r="B953" s="140" t="s">
        <v>2703</v>
      </c>
      <c r="C953" s="141" t="s">
        <v>4008</v>
      </c>
      <c r="D953" s="497">
        <v>10.9</v>
      </c>
      <c r="E953" s="253">
        <v>0</v>
      </c>
      <c r="F953" s="45">
        <f t="shared" si="66"/>
        <v>0</v>
      </c>
      <c r="G953" s="46">
        <f t="shared" si="67"/>
        <v>0</v>
      </c>
      <c r="H953" s="45">
        <f t="shared" si="67"/>
        <v>0</v>
      </c>
    </row>
    <row r="954" spans="2:8" ht="14.25" customHeight="1">
      <c r="B954" s="140" t="s">
        <v>2705</v>
      </c>
      <c r="C954" s="141" t="s">
        <v>4009</v>
      </c>
      <c r="D954" s="497">
        <v>33.700000000000003</v>
      </c>
      <c r="E954" s="253">
        <v>0</v>
      </c>
      <c r="F954" s="45">
        <f t="shared" si="66"/>
        <v>0</v>
      </c>
      <c r="G954" s="46">
        <f t="shared" si="67"/>
        <v>0</v>
      </c>
      <c r="H954" s="45">
        <f t="shared" si="67"/>
        <v>0</v>
      </c>
    </row>
    <row r="955" spans="2:8" ht="14.25" customHeight="1">
      <c r="B955" s="140" t="s">
        <v>2706</v>
      </c>
      <c r="C955" s="141" t="s">
        <v>4010</v>
      </c>
      <c r="D955" s="497">
        <v>6</v>
      </c>
      <c r="E955" s="253">
        <v>0</v>
      </c>
      <c r="F955" s="45">
        <f t="shared" si="66"/>
        <v>0</v>
      </c>
      <c r="G955" s="46">
        <f t="shared" si="67"/>
        <v>0</v>
      </c>
      <c r="H955" s="45">
        <f t="shared" si="67"/>
        <v>0</v>
      </c>
    </row>
    <row r="956" spans="2:8" ht="14.25" customHeight="1">
      <c r="B956" s="140" t="s">
        <v>2707</v>
      </c>
      <c r="C956" s="141" t="s">
        <v>4011</v>
      </c>
      <c r="D956" s="497">
        <v>24.68</v>
      </c>
      <c r="E956" s="253">
        <v>0</v>
      </c>
      <c r="F956" s="45">
        <f t="shared" si="66"/>
        <v>0</v>
      </c>
      <c r="G956" s="46">
        <f t="shared" si="67"/>
        <v>0</v>
      </c>
      <c r="H956" s="45">
        <f t="shared" si="67"/>
        <v>0</v>
      </c>
    </row>
    <row r="957" spans="2:8" ht="14.25" customHeight="1">
      <c r="B957" s="140" t="s">
        <v>2708</v>
      </c>
      <c r="C957" s="141" t="s">
        <v>4012</v>
      </c>
      <c r="D957" s="497">
        <v>12</v>
      </c>
      <c r="E957" s="253">
        <v>0</v>
      </c>
      <c r="F957" s="45">
        <f t="shared" si="66"/>
        <v>0</v>
      </c>
      <c r="G957" s="46">
        <f t="shared" si="67"/>
        <v>0</v>
      </c>
      <c r="H957" s="45">
        <f t="shared" si="67"/>
        <v>0</v>
      </c>
    </row>
    <row r="958" spans="2:8" ht="14.25" customHeight="1">
      <c r="B958" s="140" t="s">
        <v>7744</v>
      </c>
      <c r="C958" s="141" t="s">
        <v>7745</v>
      </c>
      <c r="D958" s="497">
        <v>0</v>
      </c>
      <c r="E958" s="253">
        <v>0</v>
      </c>
      <c r="F958" s="45">
        <f t="shared" si="66"/>
        <v>0</v>
      </c>
      <c r="G958" s="46">
        <f t="shared" si="67"/>
        <v>0</v>
      </c>
      <c r="H958" s="45">
        <f t="shared" si="67"/>
        <v>0</v>
      </c>
    </row>
    <row r="959" spans="2:8" ht="14.25" customHeight="1">
      <c r="B959" s="140" t="s">
        <v>7746</v>
      </c>
      <c r="C959" s="141" t="s">
        <v>7747</v>
      </c>
      <c r="D959" s="497">
        <v>0</v>
      </c>
      <c r="E959" s="253">
        <v>0</v>
      </c>
      <c r="F959" s="45">
        <f t="shared" si="66"/>
        <v>0</v>
      </c>
      <c r="G959" s="46">
        <f t="shared" si="67"/>
        <v>0</v>
      </c>
      <c r="H959" s="45">
        <f t="shared" si="67"/>
        <v>0</v>
      </c>
    </row>
    <row r="960" spans="2:8" ht="14.25" customHeight="1">
      <c r="B960" s="140" t="s">
        <v>7748</v>
      </c>
      <c r="C960" s="141" t="s">
        <v>7749</v>
      </c>
      <c r="D960" s="497">
        <v>0</v>
      </c>
      <c r="E960" s="253">
        <v>0</v>
      </c>
      <c r="F960" s="45">
        <f t="shared" si="66"/>
        <v>0</v>
      </c>
      <c r="G960" s="46">
        <f t="shared" si="67"/>
        <v>0</v>
      </c>
      <c r="H960" s="45">
        <f t="shared" si="67"/>
        <v>0</v>
      </c>
    </row>
    <row r="961" spans="2:8" ht="14.25" customHeight="1">
      <c r="B961" s="140" t="s">
        <v>7750</v>
      </c>
      <c r="C961" s="141" t="s">
        <v>7751</v>
      </c>
      <c r="D961" s="497">
        <v>0</v>
      </c>
      <c r="E961" s="253">
        <v>0</v>
      </c>
      <c r="F961" s="45">
        <f t="shared" si="66"/>
        <v>0</v>
      </c>
      <c r="G961" s="46">
        <f t="shared" si="67"/>
        <v>0</v>
      </c>
      <c r="H961" s="45">
        <f t="shared" si="67"/>
        <v>0</v>
      </c>
    </row>
    <row r="962" spans="2:8" ht="14.25" customHeight="1">
      <c r="B962" s="140" t="s">
        <v>7752</v>
      </c>
      <c r="C962" s="141" t="s">
        <v>7753</v>
      </c>
      <c r="D962" s="497">
        <v>0</v>
      </c>
      <c r="E962" s="253">
        <v>0</v>
      </c>
      <c r="F962" s="45">
        <f t="shared" si="66"/>
        <v>0</v>
      </c>
      <c r="G962" s="46">
        <f t="shared" si="67"/>
        <v>0</v>
      </c>
      <c r="H962" s="45">
        <f t="shared" si="67"/>
        <v>0</v>
      </c>
    </row>
    <row r="963" spans="2:8" ht="14.25" customHeight="1">
      <c r="B963" s="140" t="s">
        <v>7754</v>
      </c>
      <c r="C963" s="141" t="s">
        <v>7755</v>
      </c>
      <c r="D963" s="497">
        <v>0</v>
      </c>
      <c r="E963" s="253">
        <v>0</v>
      </c>
      <c r="F963" s="45">
        <f t="shared" si="66"/>
        <v>0</v>
      </c>
      <c r="G963" s="46">
        <f t="shared" si="67"/>
        <v>0</v>
      </c>
      <c r="H963" s="45">
        <f t="shared" si="67"/>
        <v>0</v>
      </c>
    </row>
    <row r="964" spans="2:8" ht="14.25" customHeight="1">
      <c r="B964" s="140" t="s">
        <v>8025</v>
      </c>
      <c r="C964" s="141" t="s">
        <v>8026</v>
      </c>
      <c r="D964" s="497">
        <v>0</v>
      </c>
      <c r="E964" s="253">
        <v>0</v>
      </c>
      <c r="F964" s="45">
        <f t="shared" si="66"/>
        <v>0</v>
      </c>
      <c r="G964" s="46">
        <f t="shared" si="67"/>
        <v>0</v>
      </c>
      <c r="H964" s="45">
        <f t="shared" si="67"/>
        <v>0</v>
      </c>
    </row>
    <row r="965" spans="2:8" ht="14.25" customHeight="1">
      <c r="B965" s="140" t="s">
        <v>8027</v>
      </c>
      <c r="C965" s="141" t="s">
        <v>8180</v>
      </c>
      <c r="D965" s="497">
        <v>0</v>
      </c>
      <c r="E965" s="253">
        <v>0</v>
      </c>
      <c r="F965" s="45">
        <f t="shared" si="66"/>
        <v>0</v>
      </c>
      <c r="G965" s="46">
        <f t="shared" si="67"/>
        <v>0</v>
      </c>
      <c r="H965" s="45">
        <f t="shared" si="67"/>
        <v>0</v>
      </c>
    </row>
    <row r="966" spans="2:8" ht="14.25" customHeight="1">
      <c r="B966" s="140" t="s">
        <v>2709</v>
      </c>
      <c r="C966" s="141" t="s">
        <v>7756</v>
      </c>
      <c r="D966" s="497">
        <v>0</v>
      </c>
      <c r="E966" s="253">
        <v>0</v>
      </c>
      <c r="F966" s="45">
        <f t="shared" si="66"/>
        <v>0</v>
      </c>
      <c r="G966" s="46">
        <f t="shared" si="67"/>
        <v>0</v>
      </c>
      <c r="H966" s="45">
        <f t="shared" si="67"/>
        <v>0</v>
      </c>
    </row>
    <row r="967" spans="2:8" ht="14.25" customHeight="1">
      <c r="B967" s="140" t="s">
        <v>2710</v>
      </c>
      <c r="C967" s="141" t="s">
        <v>7757</v>
      </c>
      <c r="D967" s="497">
        <v>0</v>
      </c>
      <c r="E967" s="253">
        <v>0</v>
      </c>
      <c r="F967" s="45">
        <f t="shared" si="66"/>
        <v>0</v>
      </c>
      <c r="G967" s="46">
        <f t="shared" si="67"/>
        <v>0</v>
      </c>
      <c r="H967" s="45">
        <f t="shared" si="67"/>
        <v>0</v>
      </c>
    </row>
    <row r="968" spans="2:8" ht="14.25" customHeight="1">
      <c r="B968" s="140" t="s">
        <v>2711</v>
      </c>
      <c r="C968" s="141" t="s">
        <v>7758</v>
      </c>
      <c r="D968" s="497">
        <v>0</v>
      </c>
      <c r="E968" s="253">
        <v>0</v>
      </c>
      <c r="F968" s="45">
        <f t="shared" si="66"/>
        <v>0</v>
      </c>
      <c r="G968" s="46">
        <f t="shared" si="67"/>
        <v>0</v>
      </c>
      <c r="H968" s="45">
        <f t="shared" si="67"/>
        <v>0</v>
      </c>
    </row>
    <row r="969" spans="2:8" ht="14.25" customHeight="1">
      <c r="B969" s="140" t="s">
        <v>2712</v>
      </c>
      <c r="C969" s="141" t="s">
        <v>4013</v>
      </c>
      <c r="D969" s="497">
        <v>6.11</v>
      </c>
      <c r="E969" s="253">
        <v>0</v>
      </c>
      <c r="F969" s="45">
        <f t="shared" si="66"/>
        <v>0</v>
      </c>
      <c r="G969" s="46">
        <f t="shared" si="67"/>
        <v>0</v>
      </c>
      <c r="H969" s="45">
        <f t="shared" si="67"/>
        <v>0</v>
      </c>
    </row>
    <row r="970" spans="2:8" ht="14.25" customHeight="1">
      <c r="B970" s="140" t="s">
        <v>2713</v>
      </c>
      <c r="C970" s="141" t="s">
        <v>4014</v>
      </c>
      <c r="D970" s="497">
        <v>23.16</v>
      </c>
      <c r="E970" s="253">
        <v>0</v>
      </c>
      <c r="F970" s="45">
        <f t="shared" si="66"/>
        <v>0</v>
      </c>
      <c r="G970" s="46">
        <f t="shared" si="67"/>
        <v>0</v>
      </c>
      <c r="H970" s="45">
        <f t="shared" si="67"/>
        <v>0</v>
      </c>
    </row>
    <row r="971" spans="2:8" ht="14.25" customHeight="1">
      <c r="B971" s="140" t="s">
        <v>2714</v>
      </c>
      <c r="C971" s="141" t="s">
        <v>4015</v>
      </c>
      <c r="D971" s="497">
        <v>5.59</v>
      </c>
      <c r="E971" s="253">
        <v>0</v>
      </c>
      <c r="F971" s="45">
        <f t="shared" si="66"/>
        <v>0</v>
      </c>
      <c r="G971" s="46">
        <f t="shared" si="67"/>
        <v>0</v>
      </c>
      <c r="H971" s="45">
        <f t="shared" si="67"/>
        <v>0</v>
      </c>
    </row>
    <row r="972" spans="2:8" ht="14.25" customHeight="1">
      <c r="B972" s="140" t="s">
        <v>2715</v>
      </c>
      <c r="C972" s="141" t="s">
        <v>4016</v>
      </c>
      <c r="D972" s="497">
        <v>2.5499999999999998</v>
      </c>
      <c r="E972" s="253">
        <v>0</v>
      </c>
      <c r="F972" s="45">
        <f t="shared" si="66"/>
        <v>0</v>
      </c>
      <c r="G972" s="46">
        <f t="shared" si="67"/>
        <v>0</v>
      </c>
      <c r="H972" s="45">
        <f t="shared" si="67"/>
        <v>0</v>
      </c>
    </row>
    <row r="973" spans="2:8" ht="14.25" customHeight="1">
      <c r="B973" s="140" t="s">
        <v>2716</v>
      </c>
      <c r="C973" s="141" t="s">
        <v>7759</v>
      </c>
      <c r="D973" s="497">
        <v>0</v>
      </c>
      <c r="E973" s="253">
        <v>0</v>
      </c>
      <c r="F973" s="45">
        <f t="shared" si="66"/>
        <v>0</v>
      </c>
      <c r="G973" s="46">
        <f t="shared" si="67"/>
        <v>0</v>
      </c>
      <c r="H973" s="45">
        <f t="shared" si="67"/>
        <v>0</v>
      </c>
    </row>
    <row r="974" spans="2:8" ht="14.25" customHeight="1">
      <c r="B974" s="140" t="s">
        <v>2717</v>
      </c>
      <c r="C974" s="141" t="s">
        <v>7760</v>
      </c>
      <c r="D974" s="497">
        <v>0</v>
      </c>
      <c r="E974" s="253">
        <v>0</v>
      </c>
      <c r="F974" s="45">
        <f t="shared" si="66"/>
        <v>0</v>
      </c>
      <c r="G974" s="46">
        <f t="shared" si="67"/>
        <v>0</v>
      </c>
      <c r="H974" s="45">
        <f t="shared" si="67"/>
        <v>0</v>
      </c>
    </row>
    <row r="975" spans="2:8" ht="14.25" customHeight="1">
      <c r="B975" s="140" t="s">
        <v>2718</v>
      </c>
      <c r="C975" s="141" t="s">
        <v>7761</v>
      </c>
      <c r="D975" s="497">
        <v>0</v>
      </c>
      <c r="E975" s="253">
        <v>0</v>
      </c>
      <c r="F975" s="45">
        <f t="shared" si="66"/>
        <v>0</v>
      </c>
      <c r="G975" s="46">
        <f t="shared" si="67"/>
        <v>0</v>
      </c>
      <c r="H975" s="45">
        <f t="shared" si="67"/>
        <v>0</v>
      </c>
    </row>
    <row r="976" spans="2:8" ht="14.25" customHeight="1">
      <c r="B976" s="140" t="s">
        <v>2719</v>
      </c>
      <c r="C976" s="141" t="s">
        <v>7762</v>
      </c>
      <c r="D976" s="497">
        <v>0</v>
      </c>
      <c r="E976" s="253">
        <v>0</v>
      </c>
      <c r="F976" s="45">
        <f t="shared" si="66"/>
        <v>0</v>
      </c>
      <c r="G976" s="46">
        <f t="shared" si="67"/>
        <v>0</v>
      </c>
      <c r="H976" s="45">
        <f t="shared" si="67"/>
        <v>0</v>
      </c>
    </row>
    <row r="977" spans="2:8" ht="14.25" customHeight="1">
      <c r="B977" s="140" t="s">
        <v>2720</v>
      </c>
      <c r="C977" s="141" t="s">
        <v>4017</v>
      </c>
      <c r="D977" s="497">
        <v>0</v>
      </c>
      <c r="E977" s="253">
        <v>0</v>
      </c>
      <c r="F977" s="45">
        <f t="shared" si="66"/>
        <v>0</v>
      </c>
      <c r="G977" s="46">
        <f t="shared" si="67"/>
        <v>0</v>
      </c>
      <c r="H977" s="45">
        <f t="shared" si="67"/>
        <v>0</v>
      </c>
    </row>
    <row r="978" spans="2:8" ht="14.25" customHeight="1">
      <c r="B978" s="140" t="s">
        <v>2721</v>
      </c>
      <c r="C978" s="141" t="s">
        <v>7763</v>
      </c>
      <c r="D978" s="497">
        <v>0</v>
      </c>
      <c r="E978" s="253">
        <v>0</v>
      </c>
      <c r="F978" s="45">
        <f t="shared" si="66"/>
        <v>0</v>
      </c>
      <c r="G978" s="46">
        <f t="shared" si="67"/>
        <v>0</v>
      </c>
      <c r="H978" s="45">
        <f t="shared" si="67"/>
        <v>0</v>
      </c>
    </row>
    <row r="979" spans="2:8" ht="14.25" customHeight="1">
      <c r="B979" s="140" t="s">
        <v>2722</v>
      </c>
      <c r="C979" s="141" t="s">
        <v>4018</v>
      </c>
      <c r="D979" s="497">
        <v>0</v>
      </c>
      <c r="E979" s="253">
        <v>0</v>
      </c>
      <c r="F979" s="45">
        <f t="shared" si="66"/>
        <v>0</v>
      </c>
      <c r="G979" s="46">
        <f t="shared" si="67"/>
        <v>0</v>
      </c>
      <c r="H979" s="45">
        <f t="shared" si="67"/>
        <v>0</v>
      </c>
    </row>
    <row r="980" spans="2:8" ht="14.25" customHeight="1">
      <c r="B980" s="140" t="s">
        <v>2723</v>
      </c>
      <c r="C980" s="141" t="s">
        <v>4019</v>
      </c>
      <c r="D980" s="497">
        <v>0</v>
      </c>
      <c r="E980" s="253">
        <v>0</v>
      </c>
      <c r="F980" s="45">
        <f t="shared" si="66"/>
        <v>0</v>
      </c>
      <c r="G980" s="46">
        <f t="shared" si="67"/>
        <v>0</v>
      </c>
      <c r="H980" s="45">
        <f t="shared" si="67"/>
        <v>0</v>
      </c>
    </row>
    <row r="981" spans="2:8" ht="14.25" customHeight="1">
      <c r="B981" s="140" t="s">
        <v>2724</v>
      </c>
      <c r="C981" s="141" t="s">
        <v>7764</v>
      </c>
      <c r="D981" s="497">
        <v>0</v>
      </c>
      <c r="E981" s="253">
        <v>0</v>
      </c>
      <c r="F981" s="45">
        <f t="shared" si="66"/>
        <v>0</v>
      </c>
      <c r="G981" s="46">
        <f t="shared" si="67"/>
        <v>0</v>
      </c>
      <c r="H981" s="45">
        <f t="shared" si="67"/>
        <v>0</v>
      </c>
    </row>
    <row r="982" spans="2:8" ht="14.25" customHeight="1">
      <c r="B982" s="140" t="s">
        <v>2725</v>
      </c>
      <c r="C982" s="141" t="s">
        <v>7765</v>
      </c>
      <c r="D982" s="497">
        <v>0</v>
      </c>
      <c r="E982" s="253">
        <v>0</v>
      </c>
      <c r="F982" s="45">
        <f t="shared" si="66"/>
        <v>0</v>
      </c>
      <c r="G982" s="46">
        <f t="shared" si="67"/>
        <v>0</v>
      </c>
      <c r="H982" s="45">
        <f t="shared" si="67"/>
        <v>0</v>
      </c>
    </row>
    <row r="983" spans="2:8" ht="14.25" customHeight="1">
      <c r="B983" s="140" t="s">
        <v>2726</v>
      </c>
      <c r="C983" s="141" t="s">
        <v>7766</v>
      </c>
      <c r="D983" s="497">
        <v>0</v>
      </c>
      <c r="E983" s="253">
        <v>0</v>
      </c>
      <c r="F983" s="45">
        <f t="shared" si="66"/>
        <v>0</v>
      </c>
      <c r="G983" s="46">
        <f t="shared" si="67"/>
        <v>0</v>
      </c>
      <c r="H983" s="45">
        <f t="shared" si="67"/>
        <v>0</v>
      </c>
    </row>
    <row r="984" spans="2:8" ht="14.25" customHeight="1">
      <c r="B984" s="140" t="s">
        <v>2727</v>
      </c>
      <c r="C984" s="141" t="s">
        <v>4020</v>
      </c>
      <c r="D984" s="497">
        <v>0</v>
      </c>
      <c r="E984" s="253">
        <v>0</v>
      </c>
      <c r="F984" s="45">
        <f t="shared" si="66"/>
        <v>0</v>
      </c>
      <c r="G984" s="46">
        <f t="shared" si="67"/>
        <v>0</v>
      </c>
      <c r="H984" s="45">
        <f t="shared" si="67"/>
        <v>0</v>
      </c>
    </row>
    <row r="985" spans="2:8" ht="14.25" customHeight="1">
      <c r="B985" s="140" t="s">
        <v>2728</v>
      </c>
      <c r="C985" s="141" t="s">
        <v>4021</v>
      </c>
      <c r="D985" s="497">
        <v>0</v>
      </c>
      <c r="E985" s="253">
        <v>0</v>
      </c>
      <c r="F985" s="45">
        <f t="shared" si="66"/>
        <v>0</v>
      </c>
      <c r="G985" s="46">
        <f t="shared" si="67"/>
        <v>0</v>
      </c>
      <c r="H985" s="45">
        <f t="shared" si="67"/>
        <v>0</v>
      </c>
    </row>
    <row r="986" spans="2:8" ht="14.25" customHeight="1">
      <c r="B986" s="140" t="s">
        <v>2729</v>
      </c>
      <c r="C986" s="141" t="s">
        <v>4022</v>
      </c>
      <c r="D986" s="497">
        <v>0</v>
      </c>
      <c r="E986" s="253">
        <v>0</v>
      </c>
      <c r="F986" s="45">
        <f t="shared" si="66"/>
        <v>0</v>
      </c>
      <c r="G986" s="46">
        <f t="shared" si="67"/>
        <v>0</v>
      </c>
      <c r="H986" s="45">
        <f t="shared" si="67"/>
        <v>0</v>
      </c>
    </row>
    <row r="987" spans="2:8" ht="14.25" customHeight="1">
      <c r="B987" s="140" t="s">
        <v>2730</v>
      </c>
      <c r="C987" s="141" t="s">
        <v>4023</v>
      </c>
      <c r="D987" s="497">
        <v>0</v>
      </c>
      <c r="E987" s="253">
        <v>0</v>
      </c>
      <c r="F987" s="45">
        <f t="shared" si="66"/>
        <v>0</v>
      </c>
      <c r="G987" s="46">
        <f t="shared" si="67"/>
        <v>0</v>
      </c>
      <c r="H987" s="45">
        <f t="shared" si="67"/>
        <v>0</v>
      </c>
    </row>
    <row r="988" spans="2:8" ht="14.25" customHeight="1">
      <c r="B988" s="140" t="s">
        <v>2731</v>
      </c>
      <c r="C988" s="141" t="s">
        <v>7767</v>
      </c>
      <c r="D988" s="497">
        <v>0</v>
      </c>
      <c r="E988" s="253">
        <v>0</v>
      </c>
      <c r="F988" s="45">
        <f t="shared" si="66"/>
        <v>0</v>
      </c>
      <c r="G988" s="46">
        <f t="shared" si="67"/>
        <v>0</v>
      </c>
      <c r="H988" s="45">
        <f t="shared" si="67"/>
        <v>0</v>
      </c>
    </row>
    <row r="989" spans="2:8" ht="14.25" customHeight="1">
      <c r="B989" s="140" t="s">
        <v>2732</v>
      </c>
      <c r="C989" s="141" t="s">
        <v>7768</v>
      </c>
      <c r="D989" s="497">
        <v>0</v>
      </c>
      <c r="E989" s="253">
        <v>0</v>
      </c>
      <c r="F989" s="45">
        <f t="shared" si="66"/>
        <v>0</v>
      </c>
      <c r="G989" s="46">
        <f t="shared" si="67"/>
        <v>0</v>
      </c>
      <c r="H989" s="45">
        <f t="shared" si="67"/>
        <v>0</v>
      </c>
    </row>
    <row r="990" spans="2:8" ht="14.25" customHeight="1">
      <c r="B990" s="140" t="s">
        <v>2733</v>
      </c>
      <c r="C990" s="141" t="s">
        <v>7769</v>
      </c>
      <c r="D990" s="497">
        <v>0</v>
      </c>
      <c r="E990" s="253">
        <v>0</v>
      </c>
      <c r="F990" s="45">
        <f t="shared" si="66"/>
        <v>0</v>
      </c>
      <c r="G990" s="46">
        <f t="shared" si="67"/>
        <v>0</v>
      </c>
      <c r="H990" s="45">
        <f t="shared" si="67"/>
        <v>0</v>
      </c>
    </row>
    <row r="991" spans="2:8" ht="14.25" customHeight="1">
      <c r="B991" s="140" t="s">
        <v>2734</v>
      </c>
      <c r="C991" s="141" t="s">
        <v>7770</v>
      </c>
      <c r="D991" s="497">
        <v>0</v>
      </c>
      <c r="E991" s="253">
        <v>0</v>
      </c>
      <c r="F991" s="45">
        <f t="shared" si="66"/>
        <v>0</v>
      </c>
      <c r="G991" s="46">
        <f t="shared" si="67"/>
        <v>0</v>
      </c>
      <c r="H991" s="45">
        <f t="shared" si="67"/>
        <v>0</v>
      </c>
    </row>
    <row r="992" spans="2:8" ht="14.25" customHeight="1">
      <c r="B992" s="140" t="s">
        <v>2735</v>
      </c>
      <c r="C992" s="141" t="s">
        <v>7771</v>
      </c>
      <c r="D992" s="497">
        <v>0</v>
      </c>
      <c r="E992" s="253">
        <v>0</v>
      </c>
      <c r="F992" s="45">
        <f t="shared" si="66"/>
        <v>0</v>
      </c>
      <c r="G992" s="46">
        <f t="shared" si="67"/>
        <v>0</v>
      </c>
      <c r="H992" s="45">
        <f t="shared" si="67"/>
        <v>0</v>
      </c>
    </row>
    <row r="993" spans="1:9" ht="14.25" customHeight="1">
      <c r="B993" s="140" t="s">
        <v>2736</v>
      </c>
      <c r="C993" s="141" t="s">
        <v>5646</v>
      </c>
      <c r="D993" s="497">
        <v>0</v>
      </c>
      <c r="E993" s="253">
        <v>0</v>
      </c>
      <c r="F993" s="45">
        <f t="shared" si="66"/>
        <v>0</v>
      </c>
      <c r="G993" s="46">
        <f t="shared" si="67"/>
        <v>0</v>
      </c>
      <c r="H993" s="45">
        <f t="shared" si="67"/>
        <v>0</v>
      </c>
    </row>
    <row r="994" spans="1:9" ht="14.25" customHeight="1">
      <c r="B994" s="409" t="s">
        <v>18</v>
      </c>
      <c r="C994" s="410" t="s">
        <v>7095</v>
      </c>
      <c r="D994" s="497">
        <v>0.63</v>
      </c>
      <c r="E994" s="253">
        <v>0</v>
      </c>
      <c r="F994" s="383">
        <f t="shared" si="66"/>
        <v>0</v>
      </c>
      <c r="G994" s="384">
        <f t="shared" si="67"/>
        <v>0</v>
      </c>
      <c r="H994" s="383">
        <f t="shared" si="67"/>
        <v>0</v>
      </c>
    </row>
    <row r="995" spans="1:9" ht="14.25" customHeight="1">
      <c r="B995" s="140" t="s">
        <v>2739</v>
      </c>
      <c r="C995" s="141" t="s">
        <v>4024</v>
      </c>
      <c r="D995" s="497">
        <v>0</v>
      </c>
      <c r="E995" s="253">
        <v>0</v>
      </c>
      <c r="F995" s="45">
        <f t="shared" si="66"/>
        <v>0</v>
      </c>
      <c r="G995" s="46">
        <f t="shared" si="67"/>
        <v>0</v>
      </c>
      <c r="H995" s="45">
        <f t="shared" si="67"/>
        <v>0</v>
      </c>
    </row>
    <row r="996" spans="1:9" ht="14.25" customHeight="1">
      <c r="B996" s="140" t="s">
        <v>2740</v>
      </c>
      <c r="C996" s="141" t="s">
        <v>4025</v>
      </c>
      <c r="D996" s="497">
        <v>0</v>
      </c>
      <c r="E996" s="253">
        <v>0</v>
      </c>
      <c r="F996" s="45">
        <f t="shared" si="66"/>
        <v>0</v>
      </c>
      <c r="G996" s="46">
        <f t="shared" si="67"/>
        <v>0</v>
      </c>
      <c r="H996" s="45">
        <f t="shared" si="67"/>
        <v>0</v>
      </c>
    </row>
    <row r="997" spans="1:9" ht="14.25" customHeight="1">
      <c r="B997" s="140" t="s">
        <v>2741</v>
      </c>
      <c r="C997" s="141" t="s">
        <v>4026</v>
      </c>
      <c r="D997" s="497">
        <v>0</v>
      </c>
      <c r="E997" s="253">
        <v>0</v>
      </c>
      <c r="F997" s="45">
        <f t="shared" si="66"/>
        <v>0</v>
      </c>
      <c r="G997" s="46">
        <f t="shared" si="67"/>
        <v>0</v>
      </c>
      <c r="H997" s="45">
        <f t="shared" si="67"/>
        <v>0</v>
      </c>
    </row>
    <row r="998" spans="1:9" ht="14.25" customHeight="1">
      <c r="B998" s="140" t="s">
        <v>2743</v>
      </c>
      <c r="C998" s="141" t="s">
        <v>4027</v>
      </c>
      <c r="D998" s="497">
        <v>10.5</v>
      </c>
      <c r="E998" s="253">
        <v>0</v>
      </c>
      <c r="F998" s="45">
        <f t="shared" si="66"/>
        <v>0</v>
      </c>
      <c r="G998" s="46">
        <f t="shared" si="67"/>
        <v>0</v>
      </c>
      <c r="H998" s="45">
        <f t="shared" si="67"/>
        <v>0</v>
      </c>
    </row>
    <row r="999" spans="1:9" ht="14.25" customHeight="1">
      <c r="B999" s="140" t="s">
        <v>2749</v>
      </c>
      <c r="C999" s="141" t="s">
        <v>7096</v>
      </c>
      <c r="D999" s="497">
        <v>27.5</v>
      </c>
      <c r="E999" s="253">
        <v>0</v>
      </c>
      <c r="F999" s="45">
        <f t="shared" si="66"/>
        <v>0</v>
      </c>
      <c r="G999" s="46">
        <f t="shared" si="67"/>
        <v>0</v>
      </c>
      <c r="H999" s="45">
        <f t="shared" si="67"/>
        <v>0</v>
      </c>
    </row>
    <row r="1000" spans="1:9">
      <c r="B1000" s="606" t="s">
        <v>8181</v>
      </c>
      <c r="C1000" s="607"/>
      <c r="D1000" s="18">
        <f>SUM(D913:D999)</f>
        <v>758.66</v>
      </c>
      <c r="E1000" s="19">
        <f>SUM(E913:E999)</f>
        <v>0</v>
      </c>
      <c r="F1000" s="18">
        <f>SUM(F913:F999)</f>
        <v>0</v>
      </c>
      <c r="G1000" s="19">
        <f>SUM(G913:G999)</f>
        <v>0</v>
      </c>
      <c r="H1000" s="18">
        <f>SUM(H913:H999)</f>
        <v>0</v>
      </c>
    </row>
    <row r="1001" spans="1:9">
      <c r="B1001" s="16"/>
      <c r="C1001" s="16"/>
      <c r="D1001" s="35"/>
      <c r="E1001" s="34"/>
      <c r="F1001" s="35"/>
      <c r="G1001" s="16"/>
      <c r="H1001" s="16"/>
    </row>
    <row r="1002" spans="1:9" s="5" customFormat="1" ht="15" customHeight="1">
      <c r="A1002" s="4" t="s">
        <v>442</v>
      </c>
      <c r="B1002" s="585" t="s">
        <v>442</v>
      </c>
      <c r="C1002" s="586"/>
      <c r="D1002" s="604" t="str">
        <f>D$13</f>
        <v>SIGTAP
08/2025</v>
      </c>
      <c r="E1002" s="570" t="str">
        <f>E$13</f>
        <v>CNES_ESTABELECIMENTO</v>
      </c>
      <c r="F1002" s="570"/>
      <c r="G1002" s="570"/>
      <c r="H1002" s="570"/>
      <c r="I1002" s="106"/>
    </row>
    <row r="1003" spans="1:9" s="5" customFormat="1" ht="22.5">
      <c r="A1003" s="4">
        <v>0</v>
      </c>
      <c r="B1003" s="587"/>
      <c r="C1003" s="588"/>
      <c r="D1003" s="605"/>
      <c r="E1003" s="12" t="s">
        <v>12</v>
      </c>
      <c r="F1003" s="50" t="s">
        <v>3815</v>
      </c>
      <c r="G1003" s="51" t="s">
        <v>3756</v>
      </c>
      <c r="H1003" s="50" t="s">
        <v>3814</v>
      </c>
      <c r="I1003" s="106"/>
    </row>
    <row r="1004" spans="1:9" ht="13.15" customHeight="1">
      <c r="A1004" s="4">
        <v>302010017</v>
      </c>
      <c r="B1004" s="140" t="s">
        <v>443</v>
      </c>
      <c r="C1004" s="141" t="s">
        <v>7075</v>
      </c>
      <c r="D1004" s="497">
        <v>6.35</v>
      </c>
      <c r="E1004" s="250">
        <v>0</v>
      </c>
      <c r="F1004" s="3">
        <f t="shared" ref="F1004:F1023" si="68">D1004*E1004</f>
        <v>0</v>
      </c>
      <c r="G1004" s="1">
        <f t="shared" ref="G1004:G1023" si="69">E1004/12</f>
        <v>0</v>
      </c>
      <c r="H1004" s="3">
        <f t="shared" ref="H1004:H1023" si="70">F1004/12</f>
        <v>0</v>
      </c>
    </row>
    <row r="1005" spans="1:9" ht="13.15" customHeight="1">
      <c r="A1005" s="4">
        <v>302010025</v>
      </c>
      <c r="B1005" s="140" t="s">
        <v>444</v>
      </c>
      <c r="C1005" s="141" t="s">
        <v>7076</v>
      </c>
      <c r="D1005" s="497">
        <v>4.67</v>
      </c>
      <c r="E1005" s="249">
        <v>0</v>
      </c>
      <c r="F1005" s="3">
        <f t="shared" si="68"/>
        <v>0</v>
      </c>
      <c r="G1005" s="1">
        <f t="shared" si="69"/>
        <v>0</v>
      </c>
      <c r="H1005" s="3">
        <f t="shared" si="70"/>
        <v>0</v>
      </c>
    </row>
    <row r="1006" spans="1:9" ht="13.15" customHeight="1">
      <c r="B1006" s="139" t="s">
        <v>8215</v>
      </c>
      <c r="C1006" s="141" t="s">
        <v>8216</v>
      </c>
      <c r="D1006" s="497">
        <v>4.67</v>
      </c>
      <c r="E1006" s="249">
        <v>0</v>
      </c>
      <c r="F1006" s="3">
        <f t="shared" ref="F1006" si="71">D1006*E1006</f>
        <v>0</v>
      </c>
      <c r="G1006" s="1">
        <f t="shared" ref="G1006" si="72">E1006/12</f>
        <v>0</v>
      </c>
      <c r="H1006" s="3">
        <f t="shared" ref="H1006" si="73">F1006/12</f>
        <v>0</v>
      </c>
    </row>
    <row r="1007" spans="1:9" ht="13.15" customHeight="1">
      <c r="A1007" s="4">
        <v>302020012</v>
      </c>
      <c r="B1007" s="140" t="s">
        <v>445</v>
      </c>
      <c r="C1007" s="141" t="s">
        <v>7077</v>
      </c>
      <c r="D1007" s="497">
        <v>6.35</v>
      </c>
      <c r="E1007" s="249">
        <v>0</v>
      </c>
      <c r="F1007" s="3">
        <f t="shared" si="68"/>
        <v>0</v>
      </c>
      <c r="G1007" s="1">
        <f t="shared" si="69"/>
        <v>0</v>
      </c>
      <c r="H1007" s="3">
        <f t="shared" si="70"/>
        <v>0</v>
      </c>
    </row>
    <row r="1008" spans="1:9" ht="13.15" customHeight="1">
      <c r="A1008" s="4">
        <v>302020020</v>
      </c>
      <c r="B1008" s="140" t="s">
        <v>2753</v>
      </c>
      <c r="C1008" s="141" t="s">
        <v>7078</v>
      </c>
      <c r="D1008" s="497">
        <v>6.35</v>
      </c>
      <c r="E1008" s="249">
        <v>0</v>
      </c>
      <c r="F1008" s="3">
        <f t="shared" si="68"/>
        <v>0</v>
      </c>
      <c r="G1008" s="1">
        <f t="shared" si="69"/>
        <v>0</v>
      </c>
      <c r="H1008" s="3">
        <f t="shared" si="70"/>
        <v>0</v>
      </c>
    </row>
    <row r="1009" spans="1:8" ht="13.15" customHeight="1">
      <c r="A1009" s="4">
        <v>302020039</v>
      </c>
      <c r="B1009" s="140" t="s">
        <v>2754</v>
      </c>
      <c r="C1009" s="141" t="s">
        <v>7079</v>
      </c>
      <c r="D1009" s="497">
        <v>4.67</v>
      </c>
      <c r="E1009" s="249">
        <v>0</v>
      </c>
      <c r="F1009" s="3">
        <f t="shared" si="68"/>
        <v>0</v>
      </c>
      <c r="G1009" s="1">
        <f t="shared" si="69"/>
        <v>0</v>
      </c>
      <c r="H1009" s="3">
        <f t="shared" si="70"/>
        <v>0</v>
      </c>
    </row>
    <row r="1010" spans="1:8" ht="13.15" customHeight="1">
      <c r="B1010" s="140" t="s">
        <v>446</v>
      </c>
      <c r="C1010" s="141" t="s">
        <v>7080</v>
      </c>
      <c r="D1010" s="497">
        <v>6.35</v>
      </c>
      <c r="E1010" s="249">
        <v>0</v>
      </c>
      <c r="F1010" s="3">
        <f t="shared" si="68"/>
        <v>0</v>
      </c>
      <c r="G1010" s="1">
        <f t="shared" si="69"/>
        <v>0</v>
      </c>
      <c r="H1010" s="3">
        <f t="shared" si="70"/>
        <v>0</v>
      </c>
    </row>
    <row r="1011" spans="1:8" ht="13.15" customHeight="1">
      <c r="A1011" s="4">
        <v>302030026</v>
      </c>
      <c r="B1011" s="140" t="s">
        <v>447</v>
      </c>
      <c r="C1011" s="141" t="s">
        <v>7081</v>
      </c>
      <c r="D1011" s="497">
        <v>4.67</v>
      </c>
      <c r="E1011" s="249">
        <v>0</v>
      </c>
      <c r="F1011" s="3">
        <f t="shared" si="68"/>
        <v>0</v>
      </c>
      <c r="G1011" s="1">
        <f t="shared" si="69"/>
        <v>0</v>
      </c>
      <c r="H1011" s="3">
        <f t="shared" si="70"/>
        <v>0</v>
      </c>
    </row>
    <row r="1012" spans="1:8" ht="13.15" customHeight="1">
      <c r="A1012" s="4">
        <v>302040013</v>
      </c>
      <c r="B1012" s="140" t="s">
        <v>448</v>
      </c>
      <c r="C1012" s="141" t="s">
        <v>7082</v>
      </c>
      <c r="D1012" s="497">
        <v>4.67</v>
      </c>
      <c r="E1012" s="249">
        <v>0</v>
      </c>
      <c r="F1012" s="3">
        <f t="shared" si="68"/>
        <v>0</v>
      </c>
      <c r="G1012" s="1">
        <f t="shared" si="69"/>
        <v>0</v>
      </c>
      <c r="H1012" s="3">
        <f t="shared" si="70"/>
        <v>0</v>
      </c>
    </row>
    <row r="1013" spans="1:8" ht="13.15" customHeight="1">
      <c r="A1013" s="4">
        <v>302040021</v>
      </c>
      <c r="B1013" s="140" t="s">
        <v>449</v>
      </c>
      <c r="C1013" s="141" t="s">
        <v>7083</v>
      </c>
      <c r="D1013" s="497">
        <v>6.35</v>
      </c>
      <c r="E1013" s="249">
        <v>0</v>
      </c>
      <c r="F1013" s="3">
        <f t="shared" si="68"/>
        <v>0</v>
      </c>
      <c r="G1013" s="1">
        <f t="shared" si="69"/>
        <v>0</v>
      </c>
      <c r="H1013" s="3">
        <f t="shared" si="70"/>
        <v>0</v>
      </c>
    </row>
    <row r="1014" spans="1:8" ht="13.15" customHeight="1">
      <c r="A1014" s="4">
        <v>302040030</v>
      </c>
      <c r="B1014" s="140" t="s">
        <v>450</v>
      </c>
      <c r="C1014" s="141" t="s">
        <v>7084</v>
      </c>
      <c r="D1014" s="497">
        <v>4.67</v>
      </c>
      <c r="E1014" s="249">
        <v>0</v>
      </c>
      <c r="F1014" s="3">
        <f t="shared" si="68"/>
        <v>0</v>
      </c>
      <c r="G1014" s="1">
        <f t="shared" si="69"/>
        <v>0</v>
      </c>
      <c r="H1014" s="3">
        <f t="shared" si="70"/>
        <v>0</v>
      </c>
    </row>
    <row r="1015" spans="1:8" ht="13.15" customHeight="1">
      <c r="A1015" s="4">
        <v>302040048</v>
      </c>
      <c r="B1015" s="140" t="s">
        <v>451</v>
      </c>
      <c r="C1015" s="141" t="s">
        <v>7085</v>
      </c>
      <c r="D1015" s="497">
        <v>6.35</v>
      </c>
      <c r="E1015" s="249">
        <v>0</v>
      </c>
      <c r="F1015" s="3">
        <f t="shared" si="68"/>
        <v>0</v>
      </c>
      <c r="G1015" s="1">
        <f t="shared" si="69"/>
        <v>0</v>
      </c>
      <c r="H1015" s="3">
        <f t="shared" si="70"/>
        <v>0</v>
      </c>
    </row>
    <row r="1016" spans="1:8" ht="13.15" customHeight="1">
      <c r="A1016" s="4">
        <v>302040056</v>
      </c>
      <c r="B1016" s="140" t="s">
        <v>452</v>
      </c>
      <c r="C1016" s="141" t="s">
        <v>7086</v>
      </c>
      <c r="D1016" s="497">
        <v>4.67</v>
      </c>
      <c r="E1016" s="249">
        <v>0</v>
      </c>
      <c r="F1016" s="3">
        <f t="shared" si="68"/>
        <v>0</v>
      </c>
      <c r="G1016" s="1">
        <f t="shared" si="69"/>
        <v>0</v>
      </c>
      <c r="H1016" s="3">
        <f t="shared" si="70"/>
        <v>0</v>
      </c>
    </row>
    <row r="1017" spans="1:8" ht="13.15" customHeight="1">
      <c r="A1017" s="4">
        <v>302050019</v>
      </c>
      <c r="B1017" s="140" t="s">
        <v>453</v>
      </c>
      <c r="C1017" s="141" t="s">
        <v>7087</v>
      </c>
      <c r="D1017" s="497">
        <v>4.67</v>
      </c>
      <c r="E1017" s="249">
        <v>0</v>
      </c>
      <c r="F1017" s="3">
        <f t="shared" si="68"/>
        <v>0</v>
      </c>
      <c r="G1017" s="1">
        <f t="shared" si="69"/>
        <v>0</v>
      </c>
      <c r="H1017" s="3">
        <f t="shared" si="70"/>
        <v>0</v>
      </c>
    </row>
    <row r="1018" spans="1:8" ht="13.15" customHeight="1">
      <c r="A1018" s="4">
        <v>302050027</v>
      </c>
      <c r="B1018" s="140" t="s">
        <v>454</v>
      </c>
      <c r="C1018" s="141" t="s">
        <v>7088</v>
      </c>
      <c r="D1018" s="497">
        <v>6.35</v>
      </c>
      <c r="E1018" s="249">
        <v>0</v>
      </c>
      <c r="F1018" s="3">
        <f t="shared" si="68"/>
        <v>0</v>
      </c>
      <c r="G1018" s="1">
        <f t="shared" si="69"/>
        <v>0</v>
      </c>
      <c r="H1018" s="3">
        <f t="shared" si="70"/>
        <v>0</v>
      </c>
    </row>
    <row r="1019" spans="1:8" ht="13.15" customHeight="1">
      <c r="A1019" s="4">
        <v>302060014</v>
      </c>
      <c r="B1019" s="140" t="s">
        <v>455</v>
      </c>
      <c r="C1019" s="141" t="s">
        <v>7089</v>
      </c>
      <c r="D1019" s="497">
        <v>4.67</v>
      </c>
      <c r="E1019" s="249">
        <v>0</v>
      </c>
      <c r="F1019" s="3">
        <f t="shared" si="68"/>
        <v>0</v>
      </c>
      <c r="G1019" s="1">
        <f t="shared" si="69"/>
        <v>0</v>
      </c>
      <c r="H1019" s="3">
        <f t="shared" si="70"/>
        <v>0</v>
      </c>
    </row>
    <row r="1020" spans="1:8" ht="13.15" customHeight="1">
      <c r="A1020" s="4">
        <v>302060022</v>
      </c>
      <c r="B1020" s="140" t="s">
        <v>456</v>
      </c>
      <c r="C1020" s="141" t="s">
        <v>7090</v>
      </c>
      <c r="D1020" s="497">
        <v>6.35</v>
      </c>
      <c r="E1020" s="249">
        <v>0</v>
      </c>
      <c r="F1020" s="3">
        <f t="shared" si="68"/>
        <v>0</v>
      </c>
      <c r="G1020" s="1">
        <f t="shared" si="69"/>
        <v>0</v>
      </c>
      <c r="H1020" s="3">
        <f t="shared" si="70"/>
        <v>0</v>
      </c>
    </row>
    <row r="1021" spans="1:8" ht="13.15" customHeight="1">
      <c r="A1021" s="4">
        <v>302060030</v>
      </c>
      <c r="B1021" s="140" t="s">
        <v>457</v>
      </c>
      <c r="C1021" s="141" t="s">
        <v>7091</v>
      </c>
      <c r="D1021" s="497">
        <v>6.35</v>
      </c>
      <c r="E1021" s="249">
        <v>0</v>
      </c>
      <c r="F1021" s="3">
        <f t="shared" si="68"/>
        <v>0</v>
      </c>
      <c r="G1021" s="1">
        <f t="shared" si="69"/>
        <v>0</v>
      </c>
      <c r="H1021" s="3">
        <f t="shared" si="70"/>
        <v>0</v>
      </c>
    </row>
    <row r="1022" spans="1:8" ht="13.15" customHeight="1">
      <c r="A1022" s="4">
        <v>302060049</v>
      </c>
      <c r="B1022" s="140" t="s">
        <v>2755</v>
      </c>
      <c r="C1022" s="141" t="s">
        <v>7092</v>
      </c>
      <c r="D1022" s="497">
        <v>4.67</v>
      </c>
      <c r="E1022" s="249">
        <v>0</v>
      </c>
      <c r="F1022" s="3">
        <f t="shared" si="68"/>
        <v>0</v>
      </c>
      <c r="G1022" s="1">
        <f t="shared" si="69"/>
        <v>0</v>
      </c>
      <c r="H1022" s="3">
        <f t="shared" si="70"/>
        <v>0</v>
      </c>
    </row>
    <row r="1023" spans="1:8" ht="13.15" customHeight="1">
      <c r="A1023" s="4">
        <v>302060057</v>
      </c>
      <c r="B1023" s="140" t="s">
        <v>458</v>
      </c>
      <c r="C1023" s="141" t="s">
        <v>7093</v>
      </c>
      <c r="D1023" s="497">
        <v>4.67</v>
      </c>
      <c r="E1023" s="249">
        <v>0</v>
      </c>
      <c r="F1023" s="3">
        <f t="shared" si="68"/>
        <v>0</v>
      </c>
      <c r="G1023" s="1">
        <f t="shared" si="69"/>
        <v>0</v>
      </c>
      <c r="H1023" s="3">
        <f t="shared" si="70"/>
        <v>0</v>
      </c>
    </row>
    <row r="1024" spans="1:8">
      <c r="A1024" s="4" t="s">
        <v>1</v>
      </c>
      <c r="B1024" s="606" t="s">
        <v>7877</v>
      </c>
      <c r="C1024" s="607"/>
      <c r="D1024" s="18">
        <f>SUM(D1004:D1023)</f>
        <v>108.52</v>
      </c>
      <c r="E1024" s="19">
        <f>SUM(E1004:E1023)</f>
        <v>0</v>
      </c>
      <c r="F1024" s="18">
        <f>SUM(F1004:F1023)</f>
        <v>0</v>
      </c>
      <c r="G1024" s="19">
        <f>SUM(G1004:G1023)</f>
        <v>0</v>
      </c>
      <c r="H1024" s="18">
        <f>SUM(H1004:H1023)</f>
        <v>0</v>
      </c>
    </row>
    <row r="1025" spans="1:9">
      <c r="A1025" s="4">
        <v>0</v>
      </c>
      <c r="B1025" s="36"/>
      <c r="C1025" s="36"/>
      <c r="D1025" s="38"/>
      <c r="E1025" s="37"/>
      <c r="F1025" s="38"/>
      <c r="G1025" s="16"/>
      <c r="H1025" s="16"/>
    </row>
    <row r="1026" spans="1:9" s="5" customFormat="1" ht="15" customHeight="1">
      <c r="A1026" s="4" t="s">
        <v>459</v>
      </c>
      <c r="B1026" s="585" t="s">
        <v>459</v>
      </c>
      <c r="C1026" s="586"/>
      <c r="D1026" s="604" t="str">
        <f>D$13</f>
        <v>SIGTAP
08/2025</v>
      </c>
      <c r="E1026" s="570" t="str">
        <f>E$13</f>
        <v>CNES_ESTABELECIMENTO</v>
      </c>
      <c r="F1026" s="570"/>
      <c r="G1026" s="570"/>
      <c r="H1026" s="570"/>
      <c r="I1026" s="106"/>
    </row>
    <row r="1027" spans="1:9" s="5" customFormat="1" ht="22.5">
      <c r="A1027" s="4">
        <v>0</v>
      </c>
      <c r="B1027" s="587"/>
      <c r="C1027" s="588"/>
      <c r="D1027" s="605"/>
      <c r="E1027" s="12" t="s">
        <v>12</v>
      </c>
      <c r="F1027" s="50" t="s">
        <v>3815</v>
      </c>
      <c r="G1027" s="51" t="s">
        <v>3756</v>
      </c>
      <c r="H1027" s="50" t="s">
        <v>3814</v>
      </c>
      <c r="I1027" s="106"/>
    </row>
    <row r="1028" spans="1:9">
      <c r="A1028" s="4">
        <v>303010053</v>
      </c>
      <c r="B1028" s="100" t="s">
        <v>2762</v>
      </c>
      <c r="C1028" s="100" t="s">
        <v>4028</v>
      </c>
      <c r="D1028" s="498">
        <v>57.75</v>
      </c>
      <c r="E1028" s="252">
        <v>0</v>
      </c>
      <c r="F1028" s="111">
        <f t="shared" ref="F1028:F1077" si="74">D1028*E1028</f>
        <v>0</v>
      </c>
      <c r="G1028" s="64">
        <f t="shared" ref="G1028:G1077" si="75">E1028/12</f>
        <v>0</v>
      </c>
      <c r="H1028" s="111">
        <f t="shared" ref="H1028:H1077" si="76">F1028/12</f>
        <v>0</v>
      </c>
      <c r="I1028" s="114"/>
    </row>
    <row r="1029" spans="1:9">
      <c r="B1029" s="100" t="s">
        <v>2763</v>
      </c>
      <c r="C1029" s="100" t="s">
        <v>4029</v>
      </c>
      <c r="D1029" s="498">
        <v>24.68</v>
      </c>
      <c r="E1029" s="252">
        <v>0</v>
      </c>
      <c r="F1029" s="111">
        <f t="shared" si="74"/>
        <v>0</v>
      </c>
      <c r="G1029" s="64">
        <f t="shared" si="75"/>
        <v>0</v>
      </c>
      <c r="H1029" s="111">
        <f t="shared" si="76"/>
        <v>0</v>
      </c>
      <c r="I1029" s="114"/>
    </row>
    <row r="1030" spans="1:9">
      <c r="B1030" s="100" t="s">
        <v>2767</v>
      </c>
      <c r="C1030" s="100" t="s">
        <v>4030</v>
      </c>
      <c r="D1030" s="498">
        <v>17.739999999999998</v>
      </c>
      <c r="E1030" s="253">
        <v>0</v>
      </c>
      <c r="F1030" s="45">
        <f t="shared" si="74"/>
        <v>0</v>
      </c>
      <c r="G1030" s="46">
        <f t="shared" si="75"/>
        <v>0</v>
      </c>
      <c r="H1030" s="45">
        <f t="shared" si="76"/>
        <v>0</v>
      </c>
    </row>
    <row r="1031" spans="1:9">
      <c r="B1031" s="100" t="s">
        <v>2768</v>
      </c>
      <c r="C1031" s="100" t="s">
        <v>4031</v>
      </c>
      <c r="D1031" s="498">
        <v>3.27</v>
      </c>
      <c r="E1031" s="253">
        <v>0</v>
      </c>
      <c r="F1031" s="45">
        <f t="shared" si="74"/>
        <v>0</v>
      </c>
      <c r="G1031" s="46">
        <f t="shared" si="75"/>
        <v>0</v>
      </c>
      <c r="H1031" s="45">
        <f t="shared" si="76"/>
        <v>0</v>
      </c>
    </row>
    <row r="1032" spans="1:9">
      <c r="B1032" s="100" t="s">
        <v>2769</v>
      </c>
      <c r="C1032" s="100" t="s">
        <v>4032</v>
      </c>
      <c r="D1032" s="498">
        <v>18.66</v>
      </c>
      <c r="E1032" s="253">
        <v>0</v>
      </c>
      <c r="F1032" s="45">
        <f t="shared" si="74"/>
        <v>0</v>
      </c>
      <c r="G1032" s="46">
        <f t="shared" si="75"/>
        <v>0</v>
      </c>
      <c r="H1032" s="45">
        <f t="shared" si="76"/>
        <v>0</v>
      </c>
    </row>
    <row r="1033" spans="1:9">
      <c r="B1033" s="100" t="s">
        <v>2770</v>
      </c>
      <c r="C1033" s="100" t="s">
        <v>4033</v>
      </c>
      <c r="D1033" s="498">
        <v>79.38</v>
      </c>
      <c r="E1033" s="253">
        <v>0</v>
      </c>
      <c r="F1033" s="45">
        <f t="shared" si="74"/>
        <v>0</v>
      </c>
      <c r="G1033" s="46">
        <f t="shared" si="75"/>
        <v>0</v>
      </c>
      <c r="H1033" s="45">
        <f t="shared" si="76"/>
        <v>0</v>
      </c>
    </row>
    <row r="1034" spans="1:9">
      <c r="B1034" s="100" t="s">
        <v>2771</v>
      </c>
      <c r="C1034" s="100" t="s">
        <v>4034</v>
      </c>
      <c r="D1034" s="498">
        <v>127.98</v>
      </c>
      <c r="E1034" s="253">
        <v>0</v>
      </c>
      <c r="F1034" s="45">
        <f t="shared" si="74"/>
        <v>0</v>
      </c>
      <c r="G1034" s="46">
        <f t="shared" si="75"/>
        <v>0</v>
      </c>
      <c r="H1034" s="45">
        <f t="shared" si="76"/>
        <v>0</v>
      </c>
    </row>
    <row r="1035" spans="1:9">
      <c r="B1035" s="100" t="s">
        <v>2772</v>
      </c>
      <c r="C1035" s="100" t="s">
        <v>4035</v>
      </c>
      <c r="D1035" s="498">
        <v>12.44</v>
      </c>
      <c r="E1035" s="253">
        <v>0</v>
      </c>
      <c r="F1035" s="45">
        <f t="shared" si="74"/>
        <v>0</v>
      </c>
      <c r="G1035" s="46">
        <f t="shared" si="75"/>
        <v>0</v>
      </c>
      <c r="H1035" s="45">
        <f t="shared" si="76"/>
        <v>0</v>
      </c>
    </row>
    <row r="1036" spans="1:9">
      <c r="B1036" s="100" t="s">
        <v>2773</v>
      </c>
      <c r="C1036" s="100" t="s">
        <v>4036</v>
      </c>
      <c r="D1036" s="498">
        <v>52.92</v>
      </c>
      <c r="E1036" s="253">
        <v>0</v>
      </c>
      <c r="F1036" s="45">
        <f t="shared" si="74"/>
        <v>0</v>
      </c>
      <c r="G1036" s="46">
        <f t="shared" si="75"/>
        <v>0</v>
      </c>
      <c r="H1036" s="45">
        <f t="shared" si="76"/>
        <v>0</v>
      </c>
    </row>
    <row r="1037" spans="1:9">
      <c r="B1037" s="100" t="s">
        <v>2774</v>
      </c>
      <c r="C1037" s="100" t="s">
        <v>4037</v>
      </c>
      <c r="D1037" s="498">
        <v>85.33</v>
      </c>
      <c r="E1037" s="253">
        <v>0</v>
      </c>
      <c r="F1037" s="45">
        <f t="shared" si="74"/>
        <v>0</v>
      </c>
      <c r="G1037" s="46">
        <f t="shared" si="75"/>
        <v>0</v>
      </c>
      <c r="H1037" s="45">
        <f t="shared" si="76"/>
        <v>0</v>
      </c>
    </row>
    <row r="1038" spans="1:9">
      <c r="B1038" s="100" t="s">
        <v>2775</v>
      </c>
      <c r="C1038" s="100" t="s">
        <v>4038</v>
      </c>
      <c r="D1038" s="498">
        <v>93.1</v>
      </c>
      <c r="E1038" s="253">
        <v>0</v>
      </c>
      <c r="F1038" s="45">
        <f t="shared" si="74"/>
        <v>0</v>
      </c>
      <c r="G1038" s="46">
        <f t="shared" si="75"/>
        <v>0</v>
      </c>
      <c r="H1038" s="45">
        <f t="shared" si="76"/>
        <v>0</v>
      </c>
    </row>
    <row r="1039" spans="1:9">
      <c r="B1039" s="100" t="s">
        <v>2776</v>
      </c>
      <c r="C1039" s="100" t="s">
        <v>4039</v>
      </c>
      <c r="D1039" s="498">
        <v>8.93</v>
      </c>
      <c r="E1039" s="253">
        <v>0</v>
      </c>
      <c r="F1039" s="45">
        <f t="shared" si="74"/>
        <v>0</v>
      </c>
      <c r="G1039" s="46">
        <f t="shared" si="75"/>
        <v>0</v>
      </c>
      <c r="H1039" s="45">
        <f t="shared" si="76"/>
        <v>0</v>
      </c>
    </row>
    <row r="1040" spans="1:9">
      <c r="B1040" s="100" t="s">
        <v>2777</v>
      </c>
      <c r="C1040" s="100" t="s">
        <v>4040</v>
      </c>
      <c r="D1040" s="498">
        <v>13.39</v>
      </c>
      <c r="E1040" s="253">
        <v>0</v>
      </c>
      <c r="F1040" s="45">
        <f t="shared" si="74"/>
        <v>0</v>
      </c>
      <c r="G1040" s="46">
        <f t="shared" si="75"/>
        <v>0</v>
      </c>
      <c r="H1040" s="45">
        <f t="shared" si="76"/>
        <v>0</v>
      </c>
    </row>
    <row r="1041" spans="2:9">
      <c r="B1041" s="100" t="s">
        <v>2778</v>
      </c>
      <c r="C1041" s="100" t="s">
        <v>4041</v>
      </c>
      <c r="D1041" s="498">
        <v>65.36</v>
      </c>
      <c r="E1041" s="253">
        <v>0</v>
      </c>
      <c r="F1041" s="45">
        <f t="shared" si="74"/>
        <v>0</v>
      </c>
      <c r="G1041" s="46">
        <f t="shared" si="75"/>
        <v>0</v>
      </c>
      <c r="H1041" s="45">
        <f t="shared" si="76"/>
        <v>0</v>
      </c>
    </row>
    <row r="1042" spans="2:9">
      <c r="B1042" s="100" t="s">
        <v>2779</v>
      </c>
      <c r="C1042" s="100" t="s">
        <v>4042</v>
      </c>
      <c r="D1042" s="498">
        <v>98.04</v>
      </c>
      <c r="E1042" s="253">
        <v>0</v>
      </c>
      <c r="F1042" s="45">
        <f t="shared" si="74"/>
        <v>0</v>
      </c>
      <c r="G1042" s="46">
        <f t="shared" si="75"/>
        <v>0</v>
      </c>
      <c r="H1042" s="45">
        <f t="shared" si="76"/>
        <v>0</v>
      </c>
    </row>
    <row r="1043" spans="2:9">
      <c r="B1043" s="100" t="s">
        <v>2780</v>
      </c>
      <c r="C1043" s="100" t="s">
        <v>4043</v>
      </c>
      <c r="D1043" s="498">
        <v>97.77</v>
      </c>
      <c r="E1043" s="253">
        <v>0</v>
      </c>
      <c r="F1043" s="45">
        <f t="shared" si="74"/>
        <v>0</v>
      </c>
      <c r="G1043" s="46">
        <f t="shared" si="75"/>
        <v>0</v>
      </c>
      <c r="H1043" s="45">
        <f t="shared" si="76"/>
        <v>0</v>
      </c>
    </row>
    <row r="1044" spans="2:9">
      <c r="B1044" s="100" t="s">
        <v>2781</v>
      </c>
      <c r="C1044" s="100" t="s">
        <v>4044</v>
      </c>
      <c r="D1044" s="498">
        <v>146.63999999999999</v>
      </c>
      <c r="E1044" s="253">
        <v>0</v>
      </c>
      <c r="F1044" s="45">
        <f t="shared" si="74"/>
        <v>0</v>
      </c>
      <c r="G1044" s="46">
        <f t="shared" si="75"/>
        <v>0</v>
      </c>
      <c r="H1044" s="45">
        <f t="shared" si="76"/>
        <v>0</v>
      </c>
    </row>
    <row r="1045" spans="2:9">
      <c r="B1045" s="100" t="s">
        <v>2782</v>
      </c>
      <c r="C1045" s="100" t="s">
        <v>4045</v>
      </c>
      <c r="D1045" s="498">
        <v>138.25</v>
      </c>
      <c r="E1045" s="253">
        <v>0</v>
      </c>
      <c r="F1045" s="45">
        <f t="shared" si="74"/>
        <v>0</v>
      </c>
      <c r="G1045" s="46">
        <f t="shared" si="75"/>
        <v>0</v>
      </c>
      <c r="H1045" s="45">
        <f t="shared" si="76"/>
        <v>0</v>
      </c>
    </row>
    <row r="1046" spans="2:9">
      <c r="B1046" s="100" t="s">
        <v>2783</v>
      </c>
      <c r="C1046" s="100" t="s">
        <v>4046</v>
      </c>
      <c r="D1046" s="498">
        <v>207.36</v>
      </c>
      <c r="E1046" s="253">
        <v>0</v>
      </c>
      <c r="F1046" s="45">
        <f t="shared" si="74"/>
        <v>0</v>
      </c>
      <c r="G1046" s="46">
        <f t="shared" si="75"/>
        <v>0</v>
      </c>
      <c r="H1046" s="45">
        <f t="shared" si="76"/>
        <v>0</v>
      </c>
    </row>
    <row r="1047" spans="2:9">
      <c r="B1047" s="100" t="s">
        <v>2784</v>
      </c>
      <c r="C1047" s="100" t="s">
        <v>4047</v>
      </c>
      <c r="D1047" s="498">
        <v>150.69</v>
      </c>
      <c r="E1047" s="253">
        <v>0</v>
      </c>
      <c r="F1047" s="45">
        <f t="shared" si="74"/>
        <v>0</v>
      </c>
      <c r="G1047" s="46">
        <f t="shared" si="75"/>
        <v>0</v>
      </c>
      <c r="H1047" s="45">
        <f t="shared" si="76"/>
        <v>0</v>
      </c>
    </row>
    <row r="1048" spans="2:9">
      <c r="B1048" s="100" t="s">
        <v>2785</v>
      </c>
      <c r="C1048" s="100" t="s">
        <v>4048</v>
      </c>
      <c r="D1048" s="498">
        <v>226.02</v>
      </c>
      <c r="E1048" s="253">
        <v>0</v>
      </c>
      <c r="F1048" s="45">
        <f t="shared" si="74"/>
        <v>0</v>
      </c>
      <c r="G1048" s="46">
        <f t="shared" si="75"/>
        <v>0</v>
      </c>
      <c r="H1048" s="45">
        <f t="shared" si="76"/>
        <v>0</v>
      </c>
    </row>
    <row r="1049" spans="2:9">
      <c r="B1049" s="100" t="s">
        <v>835</v>
      </c>
      <c r="C1049" s="100" t="s">
        <v>4049</v>
      </c>
      <c r="D1049" s="498">
        <v>0</v>
      </c>
      <c r="E1049" s="253">
        <v>0</v>
      </c>
      <c r="F1049" s="45">
        <f t="shared" si="74"/>
        <v>0</v>
      </c>
      <c r="G1049" s="46">
        <f t="shared" si="75"/>
        <v>0</v>
      </c>
      <c r="H1049" s="45">
        <f t="shared" si="76"/>
        <v>0</v>
      </c>
    </row>
    <row r="1050" spans="2:9">
      <c r="B1050" s="100" t="s">
        <v>462</v>
      </c>
      <c r="C1050" s="100" t="s">
        <v>4050</v>
      </c>
      <c r="D1050" s="498">
        <v>49.5</v>
      </c>
      <c r="E1050" s="253">
        <v>0</v>
      </c>
      <c r="F1050" s="111">
        <f t="shared" si="74"/>
        <v>0</v>
      </c>
      <c r="G1050" s="64">
        <f t="shared" si="75"/>
        <v>0</v>
      </c>
      <c r="H1050" s="111">
        <f t="shared" si="76"/>
        <v>0</v>
      </c>
      <c r="I1050" s="114"/>
    </row>
    <row r="1051" spans="2:9">
      <c r="B1051" s="100" t="s">
        <v>2788</v>
      </c>
      <c r="C1051" s="100" t="s">
        <v>4051</v>
      </c>
      <c r="D1051" s="498">
        <v>49.5</v>
      </c>
      <c r="E1051" s="253">
        <v>0</v>
      </c>
      <c r="F1051" s="45">
        <f t="shared" si="74"/>
        <v>0</v>
      </c>
      <c r="G1051" s="46">
        <f t="shared" si="75"/>
        <v>0</v>
      </c>
      <c r="H1051" s="45">
        <f t="shared" si="76"/>
        <v>0</v>
      </c>
    </row>
    <row r="1052" spans="2:9">
      <c r="B1052" s="100" t="s">
        <v>2789</v>
      </c>
      <c r="C1052" s="100" t="s">
        <v>4052</v>
      </c>
      <c r="D1052" s="498">
        <v>47.25</v>
      </c>
      <c r="E1052" s="253">
        <v>0</v>
      </c>
      <c r="F1052" s="45">
        <f t="shared" si="74"/>
        <v>0</v>
      </c>
      <c r="G1052" s="46">
        <f t="shared" si="75"/>
        <v>0</v>
      </c>
      <c r="H1052" s="45">
        <f t="shared" si="76"/>
        <v>0</v>
      </c>
    </row>
    <row r="1053" spans="2:9">
      <c r="B1053" s="100" t="s">
        <v>2791</v>
      </c>
      <c r="C1053" s="100" t="s">
        <v>4053</v>
      </c>
      <c r="D1053" s="498">
        <v>1.48</v>
      </c>
      <c r="E1053" s="253">
        <v>0</v>
      </c>
      <c r="F1053" s="45">
        <f t="shared" si="74"/>
        <v>0</v>
      </c>
      <c r="G1053" s="46">
        <f t="shared" si="75"/>
        <v>0</v>
      </c>
      <c r="H1053" s="45">
        <f t="shared" si="76"/>
        <v>0</v>
      </c>
    </row>
    <row r="1054" spans="2:9">
      <c r="B1054" s="100" t="s">
        <v>2792</v>
      </c>
      <c r="C1054" s="100" t="s">
        <v>4054</v>
      </c>
      <c r="D1054" s="498">
        <v>1.48</v>
      </c>
      <c r="E1054" s="253">
        <v>0</v>
      </c>
      <c r="F1054" s="45">
        <f t="shared" si="74"/>
        <v>0</v>
      </c>
      <c r="G1054" s="46">
        <f t="shared" si="75"/>
        <v>0</v>
      </c>
      <c r="H1054" s="45">
        <f t="shared" si="76"/>
        <v>0</v>
      </c>
    </row>
    <row r="1055" spans="2:9">
      <c r="B1055" s="100" t="s">
        <v>2793</v>
      </c>
      <c r="C1055" s="100" t="s">
        <v>4055</v>
      </c>
      <c r="D1055" s="498">
        <v>1.48</v>
      </c>
      <c r="E1055" s="253">
        <v>0</v>
      </c>
      <c r="F1055" s="45">
        <f t="shared" si="74"/>
        <v>0</v>
      </c>
      <c r="G1055" s="46">
        <f t="shared" si="75"/>
        <v>0</v>
      </c>
      <c r="H1055" s="45">
        <f t="shared" si="76"/>
        <v>0</v>
      </c>
    </row>
    <row r="1056" spans="2:9">
      <c r="B1056" s="100" t="s">
        <v>2794</v>
      </c>
      <c r="C1056" s="100" t="s">
        <v>7073</v>
      </c>
      <c r="D1056" s="498">
        <v>4</v>
      </c>
      <c r="E1056" s="253">
        <v>0</v>
      </c>
      <c r="F1056" s="45">
        <f t="shared" si="74"/>
        <v>0</v>
      </c>
      <c r="G1056" s="46">
        <f t="shared" si="75"/>
        <v>0</v>
      </c>
      <c r="H1056" s="45">
        <f t="shared" si="76"/>
        <v>0</v>
      </c>
    </row>
    <row r="1057" spans="1:8">
      <c r="B1057" s="100" t="s">
        <v>2795</v>
      </c>
      <c r="C1057" s="100" t="s">
        <v>7074</v>
      </c>
      <c r="D1057" s="498">
        <v>8</v>
      </c>
      <c r="E1057" s="253">
        <v>0</v>
      </c>
      <c r="F1057" s="45">
        <f t="shared" si="74"/>
        <v>0</v>
      </c>
      <c r="G1057" s="46">
        <f t="shared" si="75"/>
        <v>0</v>
      </c>
      <c r="H1057" s="45">
        <f t="shared" si="76"/>
        <v>0</v>
      </c>
    </row>
    <row r="1058" spans="1:8">
      <c r="B1058" s="100" t="s">
        <v>2796</v>
      </c>
      <c r="C1058" s="100" t="s">
        <v>4056</v>
      </c>
      <c r="D1058" s="498">
        <v>30.69</v>
      </c>
      <c r="E1058" s="253">
        <v>0</v>
      </c>
      <c r="F1058" s="45">
        <f t="shared" si="74"/>
        <v>0</v>
      </c>
      <c r="G1058" s="46">
        <f t="shared" si="75"/>
        <v>0</v>
      </c>
      <c r="H1058" s="45">
        <f t="shared" si="76"/>
        <v>0</v>
      </c>
    </row>
    <row r="1059" spans="1:8">
      <c r="B1059" s="100" t="s">
        <v>463</v>
      </c>
      <c r="C1059" s="100" t="s">
        <v>4057</v>
      </c>
      <c r="D1059" s="498">
        <v>5.63</v>
      </c>
      <c r="E1059" s="253">
        <v>0</v>
      </c>
      <c r="F1059" s="45">
        <f t="shared" si="74"/>
        <v>0</v>
      </c>
      <c r="G1059" s="46">
        <f t="shared" si="75"/>
        <v>0</v>
      </c>
      <c r="H1059" s="45">
        <f t="shared" si="76"/>
        <v>0</v>
      </c>
    </row>
    <row r="1060" spans="1:8">
      <c r="B1060" s="100" t="s">
        <v>464</v>
      </c>
      <c r="C1060" s="100" t="s">
        <v>4058</v>
      </c>
      <c r="D1060" s="498">
        <v>25.31</v>
      </c>
      <c r="E1060" s="253">
        <v>0</v>
      </c>
      <c r="F1060" s="45">
        <f t="shared" si="74"/>
        <v>0</v>
      </c>
      <c r="G1060" s="46">
        <f t="shared" si="75"/>
        <v>0</v>
      </c>
      <c r="H1060" s="45">
        <f t="shared" si="76"/>
        <v>0</v>
      </c>
    </row>
    <row r="1061" spans="1:8">
      <c r="A1061" s="4">
        <v>303050136</v>
      </c>
      <c r="B1061" s="100" t="s">
        <v>465</v>
      </c>
      <c r="C1061" s="100" t="s">
        <v>4059</v>
      </c>
      <c r="D1061" s="498">
        <v>11</v>
      </c>
      <c r="E1061" s="253">
        <v>0</v>
      </c>
      <c r="F1061" s="45">
        <f t="shared" si="74"/>
        <v>0</v>
      </c>
      <c r="G1061" s="46">
        <f t="shared" si="75"/>
        <v>0</v>
      </c>
      <c r="H1061" s="45">
        <f t="shared" si="76"/>
        <v>0</v>
      </c>
    </row>
    <row r="1062" spans="1:8">
      <c r="A1062" s="4">
        <v>303070013</v>
      </c>
      <c r="B1062" s="100" t="s">
        <v>466</v>
      </c>
      <c r="C1062" s="100" t="s">
        <v>4060</v>
      </c>
      <c r="D1062" s="498">
        <v>22.21</v>
      </c>
      <c r="E1062" s="253">
        <v>0</v>
      </c>
      <c r="F1062" s="45">
        <f t="shared" si="74"/>
        <v>0</v>
      </c>
      <c r="G1062" s="46">
        <f t="shared" si="75"/>
        <v>0</v>
      </c>
      <c r="H1062" s="45">
        <f t="shared" si="76"/>
        <v>0</v>
      </c>
    </row>
    <row r="1063" spans="1:8">
      <c r="A1063" s="4">
        <v>303090030</v>
      </c>
      <c r="B1063" s="100" t="s">
        <v>2797</v>
      </c>
      <c r="C1063" s="100" t="s">
        <v>4061</v>
      </c>
      <c r="D1063" s="498">
        <v>27.32</v>
      </c>
      <c r="E1063" s="253">
        <v>0</v>
      </c>
      <c r="F1063" s="45">
        <f t="shared" si="74"/>
        <v>0</v>
      </c>
      <c r="G1063" s="46">
        <f t="shared" si="75"/>
        <v>0</v>
      </c>
      <c r="H1063" s="45">
        <f t="shared" si="76"/>
        <v>0</v>
      </c>
    </row>
    <row r="1064" spans="1:8">
      <c r="A1064" s="4">
        <v>303090073</v>
      </c>
      <c r="B1064" s="100" t="s">
        <v>467</v>
      </c>
      <c r="C1064" s="100" t="s">
        <v>4062</v>
      </c>
      <c r="D1064" s="498">
        <v>36.590000000000003</v>
      </c>
      <c r="E1064" s="253">
        <v>0</v>
      </c>
      <c r="F1064" s="45">
        <f t="shared" si="74"/>
        <v>0</v>
      </c>
      <c r="G1064" s="46">
        <f t="shared" si="75"/>
        <v>0</v>
      </c>
      <c r="H1064" s="45">
        <f t="shared" si="76"/>
        <v>0</v>
      </c>
    </row>
    <row r="1065" spans="1:8">
      <c r="A1065" s="4">
        <v>303090081</v>
      </c>
      <c r="B1065" s="100" t="s">
        <v>468</v>
      </c>
      <c r="C1065" s="100" t="s">
        <v>4063</v>
      </c>
      <c r="D1065" s="498">
        <v>15.04</v>
      </c>
      <c r="E1065" s="253">
        <v>0</v>
      </c>
      <c r="F1065" s="45">
        <f t="shared" si="74"/>
        <v>0</v>
      </c>
      <c r="G1065" s="46">
        <f t="shared" si="75"/>
        <v>0</v>
      </c>
      <c r="H1065" s="45">
        <f t="shared" si="76"/>
        <v>0</v>
      </c>
    </row>
    <row r="1066" spans="1:8">
      <c r="A1066" s="4">
        <v>303090090</v>
      </c>
      <c r="B1066" s="100" t="s">
        <v>469</v>
      </c>
      <c r="C1066" s="100" t="s">
        <v>4064</v>
      </c>
      <c r="D1066" s="498">
        <v>40.68</v>
      </c>
      <c r="E1066" s="253">
        <v>0</v>
      </c>
      <c r="F1066" s="45">
        <f t="shared" si="74"/>
        <v>0</v>
      </c>
      <c r="G1066" s="46">
        <f t="shared" si="75"/>
        <v>0</v>
      </c>
      <c r="H1066" s="45">
        <f t="shared" si="76"/>
        <v>0</v>
      </c>
    </row>
    <row r="1067" spans="1:8">
      <c r="A1067" s="4">
        <v>303090120</v>
      </c>
      <c r="B1067" s="100" t="s">
        <v>470</v>
      </c>
      <c r="C1067" s="100" t="s">
        <v>4065</v>
      </c>
      <c r="D1067" s="498">
        <v>17.850000000000001</v>
      </c>
      <c r="E1067" s="253">
        <v>0</v>
      </c>
      <c r="F1067" s="45">
        <f t="shared" si="74"/>
        <v>0</v>
      </c>
      <c r="G1067" s="46">
        <f t="shared" si="75"/>
        <v>0</v>
      </c>
      <c r="H1067" s="45">
        <f t="shared" si="76"/>
        <v>0</v>
      </c>
    </row>
    <row r="1068" spans="1:8">
      <c r="A1068" s="4">
        <v>303090146</v>
      </c>
      <c r="B1068" s="100" t="s">
        <v>2798</v>
      </c>
      <c r="C1068" s="100" t="s">
        <v>4066</v>
      </c>
      <c r="D1068" s="498">
        <v>15.98</v>
      </c>
      <c r="E1068" s="253">
        <v>0</v>
      </c>
      <c r="F1068" s="45">
        <f t="shared" si="74"/>
        <v>0</v>
      </c>
      <c r="G1068" s="46">
        <f t="shared" si="75"/>
        <v>0</v>
      </c>
      <c r="H1068" s="45">
        <f t="shared" si="76"/>
        <v>0</v>
      </c>
    </row>
    <row r="1069" spans="1:8">
      <c r="A1069" s="4">
        <v>303090154</v>
      </c>
      <c r="B1069" s="100" t="s">
        <v>471</v>
      </c>
      <c r="C1069" s="100" t="s">
        <v>4067</v>
      </c>
      <c r="D1069" s="498">
        <v>41.93</v>
      </c>
      <c r="E1069" s="253">
        <v>0</v>
      </c>
      <c r="F1069" s="45">
        <f t="shared" si="74"/>
        <v>0</v>
      </c>
      <c r="G1069" s="46">
        <f t="shared" si="75"/>
        <v>0</v>
      </c>
      <c r="H1069" s="45">
        <f t="shared" si="76"/>
        <v>0</v>
      </c>
    </row>
    <row r="1070" spans="1:8">
      <c r="A1070" s="4">
        <v>303090162</v>
      </c>
      <c r="B1070" s="100" t="s">
        <v>2799</v>
      </c>
      <c r="C1070" s="100" t="s">
        <v>4068</v>
      </c>
      <c r="D1070" s="498">
        <v>47.58</v>
      </c>
      <c r="E1070" s="253">
        <v>0</v>
      </c>
      <c r="F1070" s="45">
        <f t="shared" si="74"/>
        <v>0</v>
      </c>
      <c r="G1070" s="46">
        <f t="shared" si="75"/>
        <v>0</v>
      </c>
      <c r="H1070" s="45">
        <f t="shared" si="76"/>
        <v>0</v>
      </c>
    </row>
    <row r="1071" spans="1:8">
      <c r="A1071" s="4">
        <v>303090200</v>
      </c>
      <c r="B1071" s="100" t="s">
        <v>472</v>
      </c>
      <c r="C1071" s="100" t="s">
        <v>4069</v>
      </c>
      <c r="D1071" s="498">
        <v>41.63</v>
      </c>
      <c r="E1071" s="253">
        <v>0</v>
      </c>
      <c r="F1071" s="45">
        <f t="shared" si="74"/>
        <v>0</v>
      </c>
      <c r="G1071" s="46">
        <f t="shared" si="75"/>
        <v>0</v>
      </c>
      <c r="H1071" s="45">
        <f t="shared" si="76"/>
        <v>0</v>
      </c>
    </row>
    <row r="1072" spans="1:8">
      <c r="A1072" s="4">
        <v>303090227</v>
      </c>
      <c r="B1072" s="100" t="s">
        <v>854</v>
      </c>
      <c r="C1072" s="100" t="s">
        <v>4070</v>
      </c>
      <c r="D1072" s="498">
        <v>39.090000000000003</v>
      </c>
      <c r="E1072" s="253">
        <v>0</v>
      </c>
      <c r="F1072" s="45">
        <f t="shared" si="74"/>
        <v>0</v>
      </c>
      <c r="G1072" s="46">
        <f t="shared" si="75"/>
        <v>0</v>
      </c>
      <c r="H1072" s="45">
        <f t="shared" si="76"/>
        <v>0</v>
      </c>
    </row>
    <row r="1073" spans="1:9">
      <c r="A1073" s="4">
        <v>303110082</v>
      </c>
      <c r="B1073" s="100" t="s">
        <v>2800</v>
      </c>
      <c r="C1073" s="100" t="s">
        <v>4071</v>
      </c>
      <c r="D1073" s="498">
        <v>47.58</v>
      </c>
      <c r="E1073" s="253">
        <v>0</v>
      </c>
      <c r="F1073" s="45">
        <f t="shared" si="74"/>
        <v>0</v>
      </c>
      <c r="G1073" s="46">
        <f t="shared" si="75"/>
        <v>0</v>
      </c>
      <c r="H1073" s="45">
        <f t="shared" si="76"/>
        <v>0</v>
      </c>
    </row>
    <row r="1074" spans="1:9" s="21" customFormat="1">
      <c r="A1074" s="4">
        <v>303120061</v>
      </c>
      <c r="B1074" s="100" t="s">
        <v>2801</v>
      </c>
      <c r="C1074" s="100" t="s">
        <v>4072</v>
      </c>
      <c r="D1074" s="498">
        <v>17.850000000000001</v>
      </c>
      <c r="E1074" s="253">
        <v>0</v>
      </c>
      <c r="F1074" s="45">
        <f t="shared" si="74"/>
        <v>0</v>
      </c>
      <c r="G1074" s="46">
        <f t="shared" si="75"/>
        <v>0</v>
      </c>
      <c r="H1074" s="45">
        <f t="shared" si="76"/>
        <v>0</v>
      </c>
      <c r="I1074" s="108"/>
    </row>
    <row r="1075" spans="1:9" s="21" customFormat="1">
      <c r="A1075" s="4">
        <v>303120070</v>
      </c>
      <c r="B1075" s="100" t="s">
        <v>2802</v>
      </c>
      <c r="C1075" s="100" t="s">
        <v>4073</v>
      </c>
      <c r="D1075" s="498">
        <v>35.200000000000003</v>
      </c>
      <c r="E1075" s="253">
        <v>0</v>
      </c>
      <c r="F1075" s="45">
        <f t="shared" si="74"/>
        <v>0</v>
      </c>
      <c r="G1075" s="46">
        <f t="shared" si="75"/>
        <v>0</v>
      </c>
      <c r="H1075" s="45">
        <f t="shared" si="76"/>
        <v>0</v>
      </c>
      <c r="I1075" s="108"/>
    </row>
    <row r="1076" spans="1:9">
      <c r="A1076" s="4">
        <v>303130032</v>
      </c>
      <c r="B1076" s="100" t="s">
        <v>2810</v>
      </c>
      <c r="C1076" s="100" t="s">
        <v>4074</v>
      </c>
      <c r="D1076" s="498">
        <v>1.44</v>
      </c>
      <c r="E1076" s="253">
        <v>0</v>
      </c>
      <c r="F1076" s="45">
        <f t="shared" si="74"/>
        <v>0</v>
      </c>
      <c r="G1076" s="46">
        <f t="shared" si="75"/>
        <v>0</v>
      </c>
      <c r="H1076" s="45">
        <f t="shared" si="76"/>
        <v>0</v>
      </c>
    </row>
    <row r="1077" spans="1:9">
      <c r="A1077" s="4">
        <v>303170093</v>
      </c>
      <c r="B1077" s="100" t="s">
        <v>881</v>
      </c>
      <c r="C1077" s="100" t="s">
        <v>4075</v>
      </c>
      <c r="D1077" s="498">
        <v>11.84</v>
      </c>
      <c r="E1077" s="253">
        <v>0</v>
      </c>
      <c r="F1077" s="45">
        <f t="shared" si="74"/>
        <v>0</v>
      </c>
      <c r="G1077" s="46">
        <f t="shared" si="75"/>
        <v>0</v>
      </c>
      <c r="H1077" s="45">
        <f t="shared" si="76"/>
        <v>0</v>
      </c>
    </row>
    <row r="1078" spans="1:9">
      <c r="A1078" s="4" t="s">
        <v>1</v>
      </c>
      <c r="B1078" s="582" t="s">
        <v>7772</v>
      </c>
      <c r="C1078" s="582"/>
      <c r="D1078" s="18">
        <f>SUM(D1028:D1077)</f>
        <v>2420.8299999999995</v>
      </c>
      <c r="E1078" s="67">
        <f>SUM(E1028:E1077)</f>
        <v>0</v>
      </c>
      <c r="F1078" s="18">
        <f>SUM(F1028:F1077)</f>
        <v>0</v>
      </c>
      <c r="G1078" s="19">
        <f>SUM(G1028:G1077)</f>
        <v>0</v>
      </c>
      <c r="H1078" s="18">
        <f>SUM(H1028:H1077)</f>
        <v>0</v>
      </c>
    </row>
    <row r="1079" spans="1:9">
      <c r="A1079" s="4">
        <v>0</v>
      </c>
      <c r="B1079" s="16"/>
      <c r="C1079" s="16"/>
      <c r="D1079" s="35"/>
      <c r="E1079" s="34"/>
      <c r="F1079" s="35"/>
      <c r="G1079" s="16"/>
      <c r="H1079" s="16"/>
    </row>
    <row r="1080" spans="1:9" s="5" customFormat="1" ht="15" customHeight="1">
      <c r="A1080" s="4" t="s">
        <v>476</v>
      </c>
      <c r="B1080" s="585" t="s">
        <v>476</v>
      </c>
      <c r="C1080" s="586"/>
      <c r="D1080" s="604" t="str">
        <f>D$13</f>
        <v>SIGTAP
08/2025</v>
      </c>
      <c r="E1080" s="570" t="str">
        <f>E$13</f>
        <v>CNES_ESTABELECIMENTO</v>
      </c>
      <c r="F1080" s="570"/>
      <c r="G1080" s="570"/>
      <c r="H1080" s="570"/>
      <c r="I1080" s="106"/>
    </row>
    <row r="1081" spans="1:9" s="5" customFormat="1" ht="22.5">
      <c r="A1081" s="4">
        <v>0</v>
      </c>
      <c r="B1081" s="587"/>
      <c r="C1081" s="588"/>
      <c r="D1081" s="605"/>
      <c r="E1081" s="12" t="s">
        <v>12</v>
      </c>
      <c r="F1081" s="50" t="s">
        <v>3815</v>
      </c>
      <c r="G1081" s="51" t="s">
        <v>3756</v>
      </c>
      <c r="H1081" s="50" t="s">
        <v>3814</v>
      </c>
      <c r="I1081" s="106"/>
    </row>
    <row r="1082" spans="1:9">
      <c r="A1082" s="4">
        <v>306010011</v>
      </c>
      <c r="B1082" s="100" t="s">
        <v>477</v>
      </c>
      <c r="C1082" s="100" t="s">
        <v>7063</v>
      </c>
      <c r="D1082" s="499">
        <v>22</v>
      </c>
      <c r="E1082" s="515">
        <v>0</v>
      </c>
      <c r="F1082" s="3">
        <f t="shared" ref="F1082:F1098" si="77">D1082*E1082</f>
        <v>0</v>
      </c>
      <c r="G1082" s="1">
        <f t="shared" ref="G1082:H1098" si="78">E1082/12</f>
        <v>0</v>
      </c>
      <c r="H1082" s="3">
        <f t="shared" si="78"/>
        <v>0</v>
      </c>
    </row>
    <row r="1083" spans="1:9">
      <c r="A1083" s="4">
        <v>306010038</v>
      </c>
      <c r="B1083" s="100" t="s">
        <v>478</v>
      </c>
      <c r="C1083" s="100" t="s">
        <v>7064</v>
      </c>
      <c r="D1083" s="499">
        <v>10</v>
      </c>
      <c r="E1083" s="515">
        <v>0</v>
      </c>
      <c r="F1083" s="3">
        <f t="shared" si="77"/>
        <v>0</v>
      </c>
      <c r="G1083" s="1">
        <f t="shared" si="78"/>
        <v>0</v>
      </c>
      <c r="H1083" s="3">
        <f t="shared" si="78"/>
        <v>0</v>
      </c>
    </row>
    <row r="1084" spans="1:9">
      <c r="B1084" s="100" t="s">
        <v>2841</v>
      </c>
      <c r="C1084" s="100" t="s">
        <v>7773</v>
      </c>
      <c r="D1084" s="499">
        <v>5.39</v>
      </c>
      <c r="E1084" s="515">
        <v>0</v>
      </c>
      <c r="F1084" s="3">
        <f t="shared" si="77"/>
        <v>0</v>
      </c>
      <c r="G1084" s="1">
        <f t="shared" si="78"/>
        <v>0</v>
      </c>
      <c r="H1084" s="3">
        <f t="shared" si="78"/>
        <v>0</v>
      </c>
    </row>
    <row r="1085" spans="1:9">
      <c r="B1085" s="100" t="s">
        <v>2842</v>
      </c>
      <c r="C1085" s="100" t="s">
        <v>7065</v>
      </c>
      <c r="D1085" s="499">
        <v>5.39</v>
      </c>
      <c r="E1085" s="515">
        <v>0</v>
      </c>
      <c r="F1085" s="3">
        <f t="shared" si="77"/>
        <v>0</v>
      </c>
      <c r="G1085" s="1">
        <f t="shared" si="78"/>
        <v>0</v>
      </c>
      <c r="H1085" s="3">
        <f t="shared" si="78"/>
        <v>0</v>
      </c>
    </row>
    <row r="1086" spans="1:9">
      <c r="A1086" s="4">
        <v>306020041</v>
      </c>
      <c r="B1086" s="100" t="s">
        <v>479</v>
      </c>
      <c r="C1086" s="100" t="s">
        <v>7066</v>
      </c>
      <c r="D1086" s="499">
        <v>4.6900000000000004</v>
      </c>
      <c r="E1086" s="515">
        <v>0</v>
      </c>
      <c r="F1086" s="3">
        <f t="shared" si="77"/>
        <v>0</v>
      </c>
      <c r="G1086" s="1">
        <f t="shared" si="78"/>
        <v>0</v>
      </c>
      <c r="H1086" s="3">
        <f t="shared" si="78"/>
        <v>0</v>
      </c>
    </row>
    <row r="1087" spans="1:9">
      <c r="A1087" s="4">
        <v>306020068</v>
      </c>
      <c r="B1087" s="100" t="s">
        <v>480</v>
      </c>
      <c r="C1087" s="100" t="s">
        <v>7067</v>
      </c>
      <c r="D1087" s="499">
        <v>8.09</v>
      </c>
      <c r="E1087" s="515">
        <v>0</v>
      </c>
      <c r="F1087" s="3">
        <f t="shared" si="77"/>
        <v>0</v>
      </c>
      <c r="G1087" s="1">
        <f t="shared" si="78"/>
        <v>0</v>
      </c>
      <c r="H1087" s="3">
        <f t="shared" si="78"/>
        <v>0</v>
      </c>
    </row>
    <row r="1088" spans="1:9">
      <c r="A1088" s="4">
        <v>306020076</v>
      </c>
      <c r="B1088" s="100" t="s">
        <v>481</v>
      </c>
      <c r="C1088" s="100" t="s">
        <v>7068</v>
      </c>
      <c r="D1088" s="499">
        <v>8.09</v>
      </c>
      <c r="E1088" s="515">
        <v>0</v>
      </c>
      <c r="F1088" s="3">
        <f t="shared" si="77"/>
        <v>0</v>
      </c>
      <c r="G1088" s="1">
        <f t="shared" si="78"/>
        <v>0</v>
      </c>
      <c r="H1088" s="3">
        <f t="shared" si="78"/>
        <v>0</v>
      </c>
    </row>
    <row r="1089" spans="1:9">
      <c r="A1089" s="4">
        <v>306020084</v>
      </c>
      <c r="B1089" s="100" t="s">
        <v>482</v>
      </c>
      <c r="C1089" s="100" t="s">
        <v>7069</v>
      </c>
      <c r="D1089" s="499">
        <v>8.09</v>
      </c>
      <c r="E1089" s="249">
        <v>0</v>
      </c>
      <c r="F1089" s="3">
        <f t="shared" si="77"/>
        <v>0</v>
      </c>
      <c r="G1089" s="1">
        <f t="shared" si="78"/>
        <v>0</v>
      </c>
      <c r="H1089" s="3">
        <f t="shared" si="78"/>
        <v>0</v>
      </c>
    </row>
    <row r="1090" spans="1:9">
      <c r="B1090" s="100" t="s">
        <v>2844</v>
      </c>
      <c r="C1090" s="100" t="s">
        <v>7070</v>
      </c>
      <c r="D1090" s="499">
        <v>8.09</v>
      </c>
      <c r="E1090" s="249">
        <v>0</v>
      </c>
      <c r="F1090" s="3">
        <f t="shared" si="77"/>
        <v>0</v>
      </c>
      <c r="G1090" s="1">
        <f t="shared" si="78"/>
        <v>0</v>
      </c>
      <c r="H1090" s="3">
        <f t="shared" si="78"/>
        <v>0</v>
      </c>
    </row>
    <row r="1091" spans="1:9">
      <c r="B1091" s="100" t="s">
        <v>2845</v>
      </c>
      <c r="C1091" s="100" t="s">
        <v>7071</v>
      </c>
      <c r="D1091" s="499">
        <v>17.04</v>
      </c>
      <c r="E1091" s="249">
        <v>0</v>
      </c>
      <c r="F1091" s="3">
        <f t="shared" si="77"/>
        <v>0</v>
      </c>
      <c r="G1091" s="1">
        <f t="shared" si="78"/>
        <v>0</v>
      </c>
      <c r="H1091" s="3">
        <f t="shared" si="78"/>
        <v>0</v>
      </c>
    </row>
    <row r="1092" spans="1:9">
      <c r="B1092" s="100" t="s">
        <v>483</v>
      </c>
      <c r="C1092" s="100" t="s">
        <v>7072</v>
      </c>
      <c r="D1092" s="499">
        <v>8.39</v>
      </c>
      <c r="E1092" s="249">
        <v>0</v>
      </c>
      <c r="F1092" s="3">
        <f t="shared" si="77"/>
        <v>0</v>
      </c>
      <c r="G1092" s="1">
        <f t="shared" si="78"/>
        <v>0</v>
      </c>
      <c r="H1092" s="3">
        <f t="shared" si="78"/>
        <v>0</v>
      </c>
    </row>
    <row r="1093" spans="1:9">
      <c r="B1093" s="100" t="s">
        <v>7774</v>
      </c>
      <c r="C1093" s="100" t="s">
        <v>7775</v>
      </c>
      <c r="D1093" s="499">
        <v>5.39</v>
      </c>
      <c r="E1093" s="249">
        <v>0</v>
      </c>
      <c r="F1093" s="3">
        <f t="shared" si="77"/>
        <v>0</v>
      </c>
      <c r="G1093" s="1">
        <f t="shared" si="78"/>
        <v>0</v>
      </c>
      <c r="H1093" s="3">
        <f t="shared" si="78"/>
        <v>0</v>
      </c>
    </row>
    <row r="1094" spans="1:9">
      <c r="B1094" s="100" t="s">
        <v>7776</v>
      </c>
      <c r="C1094" s="100" t="s">
        <v>7777</v>
      </c>
      <c r="D1094" s="499">
        <v>5.39</v>
      </c>
      <c r="E1094" s="249">
        <v>0</v>
      </c>
      <c r="F1094" s="3">
        <f t="shared" si="77"/>
        <v>0</v>
      </c>
      <c r="G1094" s="1">
        <f t="shared" si="78"/>
        <v>0</v>
      </c>
      <c r="H1094" s="3">
        <f t="shared" si="78"/>
        <v>0</v>
      </c>
    </row>
    <row r="1095" spans="1:9">
      <c r="B1095" s="100" t="s">
        <v>7778</v>
      </c>
      <c r="C1095" s="100" t="s">
        <v>7779</v>
      </c>
      <c r="D1095" s="499">
        <v>5.39</v>
      </c>
      <c r="E1095" s="249">
        <v>0</v>
      </c>
      <c r="F1095" s="3">
        <f t="shared" si="77"/>
        <v>0</v>
      </c>
      <c r="G1095" s="1">
        <f t="shared" si="78"/>
        <v>0</v>
      </c>
      <c r="H1095" s="3">
        <f t="shared" si="78"/>
        <v>0</v>
      </c>
    </row>
    <row r="1096" spans="1:9">
      <c r="B1096" s="100" t="s">
        <v>7780</v>
      </c>
      <c r="C1096" s="100" t="s">
        <v>7781</v>
      </c>
      <c r="D1096" s="499">
        <v>5.39</v>
      </c>
      <c r="E1096" s="249">
        <v>0</v>
      </c>
      <c r="F1096" s="3">
        <f t="shared" si="77"/>
        <v>0</v>
      </c>
      <c r="G1096" s="1">
        <f t="shared" si="78"/>
        <v>0</v>
      </c>
      <c r="H1096" s="3">
        <f t="shared" si="78"/>
        <v>0</v>
      </c>
    </row>
    <row r="1097" spans="1:9">
      <c r="B1097" s="100" t="s">
        <v>7782</v>
      </c>
      <c r="C1097" s="100" t="s">
        <v>7783</v>
      </c>
      <c r="D1097" s="499">
        <v>5.39</v>
      </c>
      <c r="E1097" s="249">
        <v>0</v>
      </c>
      <c r="F1097" s="3">
        <f t="shared" si="77"/>
        <v>0</v>
      </c>
      <c r="G1097" s="1">
        <f t="shared" si="78"/>
        <v>0</v>
      </c>
      <c r="H1097" s="3">
        <f t="shared" si="78"/>
        <v>0</v>
      </c>
    </row>
    <row r="1098" spans="1:9">
      <c r="A1098" s="4">
        <v>306020149</v>
      </c>
      <c r="B1098" s="100" t="s">
        <v>7784</v>
      </c>
      <c r="C1098" s="100" t="s">
        <v>7785</v>
      </c>
      <c r="D1098" s="499">
        <v>5.39</v>
      </c>
      <c r="E1098" s="249">
        <v>0</v>
      </c>
      <c r="F1098" s="3">
        <f t="shared" si="77"/>
        <v>0</v>
      </c>
      <c r="G1098" s="1">
        <f t="shared" si="78"/>
        <v>0</v>
      </c>
      <c r="H1098" s="3">
        <f t="shared" si="78"/>
        <v>0</v>
      </c>
    </row>
    <row r="1099" spans="1:9">
      <c r="A1099" s="4" t="s">
        <v>1</v>
      </c>
      <c r="B1099" s="606" t="s">
        <v>7786</v>
      </c>
      <c r="C1099" s="607"/>
      <c r="D1099" s="18">
        <f>SUM(D1082:D1098)</f>
        <v>137.6</v>
      </c>
      <c r="E1099" s="19">
        <f>SUM(E1082:E1098)</f>
        <v>0</v>
      </c>
      <c r="F1099" s="18">
        <f>SUM(F1082:F1098)</f>
        <v>0</v>
      </c>
      <c r="G1099" s="19">
        <f>SUM(G1082:G1098)</f>
        <v>0</v>
      </c>
      <c r="H1099" s="18">
        <f>SUM(H1082:H1098)</f>
        <v>0</v>
      </c>
    </row>
    <row r="1100" spans="1:9">
      <c r="A1100" s="4">
        <v>0</v>
      </c>
      <c r="B1100" s="36"/>
      <c r="C1100" s="36"/>
      <c r="D1100" s="38"/>
      <c r="E1100" s="37"/>
      <c r="F1100" s="38"/>
      <c r="G1100" s="16"/>
      <c r="H1100" s="16"/>
    </row>
    <row r="1101" spans="1:9" s="5" customFormat="1" ht="15" customHeight="1">
      <c r="A1101" s="4" t="s">
        <v>484</v>
      </c>
      <c r="B1101" s="585" t="s">
        <v>484</v>
      </c>
      <c r="C1101" s="586"/>
      <c r="D1101" s="604" t="str">
        <f>D$13</f>
        <v>SIGTAP
08/2025</v>
      </c>
      <c r="E1101" s="570" t="str">
        <f>E$13</f>
        <v>CNES_ESTABELECIMENTO</v>
      </c>
      <c r="F1101" s="570"/>
      <c r="G1101" s="570"/>
      <c r="H1101" s="570"/>
      <c r="I1101" s="106"/>
    </row>
    <row r="1102" spans="1:9" s="5" customFormat="1" ht="22.5">
      <c r="A1102" s="4">
        <v>0</v>
      </c>
      <c r="B1102" s="587"/>
      <c r="C1102" s="588"/>
      <c r="D1102" s="605"/>
      <c r="E1102" s="12" t="s">
        <v>12</v>
      </c>
      <c r="F1102" s="50" t="s">
        <v>3815</v>
      </c>
      <c r="G1102" s="51" t="s">
        <v>3756</v>
      </c>
      <c r="H1102" s="50" t="s">
        <v>3814</v>
      </c>
      <c r="I1102" s="106"/>
    </row>
    <row r="1103" spans="1:9">
      <c r="A1103" s="4">
        <v>307020045</v>
      </c>
      <c r="B1103" s="100" t="s">
        <v>2846</v>
      </c>
      <c r="C1103" s="100" t="s">
        <v>4076</v>
      </c>
      <c r="D1103" s="497">
        <v>10.82</v>
      </c>
      <c r="E1103" s="516">
        <v>0</v>
      </c>
      <c r="F1103" s="3">
        <f t="shared" ref="F1103:F1115" si="79">D1103*E1103</f>
        <v>0</v>
      </c>
      <c r="G1103" s="1">
        <f t="shared" ref="G1103:H1115" si="80">E1103/12</f>
        <v>0</v>
      </c>
      <c r="H1103" s="3">
        <f t="shared" si="80"/>
        <v>0</v>
      </c>
    </row>
    <row r="1104" spans="1:9">
      <c r="B1104" s="100" t="s">
        <v>2847</v>
      </c>
      <c r="C1104" s="100" t="s">
        <v>4077</v>
      </c>
      <c r="D1104" s="497">
        <v>5.59</v>
      </c>
      <c r="E1104" s="516">
        <v>0</v>
      </c>
      <c r="F1104" s="3">
        <f t="shared" ref="F1104" si="81">D1104*E1104</f>
        <v>0</v>
      </c>
      <c r="G1104" s="1">
        <f t="shared" ref="G1104" si="82">E1104/12</f>
        <v>0</v>
      </c>
      <c r="H1104" s="3">
        <f t="shared" ref="H1104" si="83">F1104/12</f>
        <v>0</v>
      </c>
    </row>
    <row r="1105" spans="1:9">
      <c r="B1105" s="100" t="s">
        <v>485</v>
      </c>
      <c r="C1105" s="100" t="s">
        <v>7054</v>
      </c>
      <c r="D1105" s="497">
        <v>5.71</v>
      </c>
      <c r="E1105" s="516">
        <v>0</v>
      </c>
      <c r="F1105" s="3">
        <f t="shared" ref="F1105" si="84">D1105*E1105</f>
        <v>0</v>
      </c>
      <c r="G1105" s="1">
        <f t="shared" ref="G1105" si="85">E1105/12</f>
        <v>0</v>
      </c>
      <c r="H1105" s="3">
        <f t="shared" ref="H1105" si="86">F1105/12</f>
        <v>0</v>
      </c>
    </row>
    <row r="1106" spans="1:9">
      <c r="A1106" s="4">
        <v>307020053</v>
      </c>
      <c r="B1106" s="100" t="s">
        <v>486</v>
      </c>
      <c r="C1106" s="100" t="s">
        <v>7055</v>
      </c>
      <c r="D1106" s="497">
        <v>6.95</v>
      </c>
      <c r="E1106" s="516">
        <v>0</v>
      </c>
      <c r="F1106" s="3">
        <f t="shared" si="79"/>
        <v>0</v>
      </c>
      <c r="G1106" s="1">
        <f t="shared" si="80"/>
        <v>0</v>
      </c>
      <c r="H1106" s="3">
        <f t="shared" si="80"/>
        <v>0</v>
      </c>
    </row>
    <row r="1107" spans="1:9">
      <c r="B1107" s="100" t="s">
        <v>2848</v>
      </c>
      <c r="C1107" s="100" t="s">
        <v>4078</v>
      </c>
      <c r="D1107" s="497">
        <v>4.41</v>
      </c>
      <c r="E1107" s="516">
        <v>0</v>
      </c>
      <c r="F1107" s="3">
        <f t="shared" si="79"/>
        <v>0</v>
      </c>
      <c r="G1107" s="1">
        <f t="shared" si="80"/>
        <v>0</v>
      </c>
      <c r="H1107" s="3">
        <f t="shared" si="80"/>
        <v>0</v>
      </c>
    </row>
    <row r="1108" spans="1:9">
      <c r="A1108" s="4">
        <v>307020088</v>
      </c>
      <c r="B1108" s="100" t="s">
        <v>487</v>
      </c>
      <c r="C1108" s="100" t="s">
        <v>7056</v>
      </c>
      <c r="D1108" s="497">
        <v>5.71</v>
      </c>
      <c r="E1108" s="516">
        <v>0</v>
      </c>
      <c r="F1108" s="3">
        <f t="shared" si="79"/>
        <v>0</v>
      </c>
      <c r="G1108" s="1">
        <f t="shared" si="80"/>
        <v>0</v>
      </c>
      <c r="H1108" s="3">
        <f t="shared" si="80"/>
        <v>0</v>
      </c>
    </row>
    <row r="1109" spans="1:9">
      <c r="A1109" s="4">
        <v>307020096</v>
      </c>
      <c r="B1109" s="100" t="s">
        <v>488</v>
      </c>
      <c r="C1109" s="100" t="s">
        <v>7057</v>
      </c>
      <c r="D1109" s="497">
        <v>6.95</v>
      </c>
      <c r="E1109" s="516">
        <v>0</v>
      </c>
      <c r="F1109" s="3">
        <f t="shared" si="79"/>
        <v>0</v>
      </c>
      <c r="G1109" s="1">
        <f t="shared" si="80"/>
        <v>0</v>
      </c>
      <c r="H1109" s="3">
        <f t="shared" si="80"/>
        <v>0</v>
      </c>
    </row>
    <row r="1110" spans="1:9">
      <c r="A1110" s="4">
        <v>307020100</v>
      </c>
      <c r="B1110" s="100" t="s">
        <v>489</v>
      </c>
      <c r="C1110" s="100" t="s">
        <v>7058</v>
      </c>
      <c r="D1110" s="497">
        <v>4.41</v>
      </c>
      <c r="E1110" s="516">
        <v>0</v>
      </c>
      <c r="F1110" s="3">
        <f t="shared" si="79"/>
        <v>0</v>
      </c>
      <c r="G1110" s="1">
        <f t="shared" si="80"/>
        <v>0</v>
      </c>
      <c r="H1110" s="3">
        <f t="shared" si="80"/>
        <v>0</v>
      </c>
    </row>
    <row r="1111" spans="1:9">
      <c r="B1111" s="100" t="s">
        <v>2849</v>
      </c>
      <c r="C1111" s="100" t="s">
        <v>4079</v>
      </c>
      <c r="D1111" s="497">
        <v>2.56</v>
      </c>
      <c r="E1111" s="516">
        <v>0</v>
      </c>
      <c r="F1111" s="3">
        <f t="shared" si="79"/>
        <v>0</v>
      </c>
      <c r="G1111" s="1">
        <f t="shared" si="80"/>
        <v>0</v>
      </c>
      <c r="H1111" s="3">
        <f t="shared" si="80"/>
        <v>0</v>
      </c>
    </row>
    <row r="1112" spans="1:9">
      <c r="B1112" s="100" t="s">
        <v>915</v>
      </c>
      <c r="C1112" s="100" t="s">
        <v>7059</v>
      </c>
      <c r="D1112" s="497">
        <v>1.24</v>
      </c>
      <c r="E1112" s="516">
        <v>0</v>
      </c>
      <c r="F1112" s="3">
        <f t="shared" si="79"/>
        <v>0</v>
      </c>
      <c r="G1112" s="1">
        <f t="shared" si="80"/>
        <v>0</v>
      </c>
      <c r="H1112" s="3">
        <f t="shared" si="80"/>
        <v>0</v>
      </c>
    </row>
    <row r="1113" spans="1:9">
      <c r="B1113" s="100" t="s">
        <v>2850</v>
      </c>
      <c r="C1113" s="100" t="s">
        <v>7060</v>
      </c>
      <c r="D1113" s="497">
        <v>1.59</v>
      </c>
      <c r="E1113" s="516">
        <v>0</v>
      </c>
      <c r="F1113" s="3">
        <f t="shared" si="79"/>
        <v>0</v>
      </c>
      <c r="G1113" s="1">
        <f t="shared" si="80"/>
        <v>0</v>
      </c>
      <c r="H1113" s="3">
        <f t="shared" si="80"/>
        <v>0</v>
      </c>
    </row>
    <row r="1114" spans="1:9">
      <c r="A1114" s="4">
        <v>307040062</v>
      </c>
      <c r="B1114" s="100" t="s">
        <v>490</v>
      </c>
      <c r="C1114" s="100" t="s">
        <v>7061</v>
      </c>
      <c r="D1114" s="497">
        <v>1.1599999999999999</v>
      </c>
      <c r="E1114" s="516">
        <v>0</v>
      </c>
      <c r="F1114" s="3">
        <f t="shared" si="79"/>
        <v>0</v>
      </c>
      <c r="G1114" s="1">
        <f t="shared" si="80"/>
        <v>0</v>
      </c>
      <c r="H1114" s="3">
        <f t="shared" si="80"/>
        <v>0</v>
      </c>
    </row>
    <row r="1115" spans="1:9">
      <c r="A1115" s="4">
        <v>307040089</v>
      </c>
      <c r="B1115" s="100" t="s">
        <v>491</v>
      </c>
      <c r="C1115" s="100" t="s">
        <v>7062</v>
      </c>
      <c r="D1115" s="497">
        <v>1.1599999999999999</v>
      </c>
      <c r="E1115" s="516">
        <v>0</v>
      </c>
      <c r="F1115" s="3">
        <f t="shared" si="79"/>
        <v>0</v>
      </c>
      <c r="G1115" s="1">
        <f t="shared" si="80"/>
        <v>0</v>
      </c>
      <c r="H1115" s="3">
        <f t="shared" si="80"/>
        <v>0</v>
      </c>
    </row>
    <row r="1116" spans="1:9">
      <c r="A1116" s="4" t="s">
        <v>1</v>
      </c>
      <c r="B1116" s="606" t="s">
        <v>7726</v>
      </c>
      <c r="C1116" s="607"/>
      <c r="D1116" s="18">
        <f>SUM(D1103:D1115)</f>
        <v>58.260000000000012</v>
      </c>
      <c r="E1116" s="19">
        <f>SUM(E1103:E1115)</f>
        <v>0</v>
      </c>
      <c r="F1116" s="18">
        <f>SUM(F1103:F1115)</f>
        <v>0</v>
      </c>
      <c r="G1116" s="19">
        <f>SUM(G1103:G1115)</f>
        <v>0</v>
      </c>
      <c r="H1116" s="18">
        <f>SUM(H1103:H1115)</f>
        <v>0</v>
      </c>
    </row>
    <row r="1117" spans="1:9">
      <c r="A1117" s="4">
        <v>0</v>
      </c>
      <c r="B1117" s="29"/>
      <c r="C1117" s="29"/>
      <c r="D1117" s="30"/>
      <c r="E1117" s="31"/>
      <c r="F1117" s="30"/>
      <c r="G1117" s="16"/>
      <c r="H1117" s="16"/>
    </row>
    <row r="1118" spans="1:9" s="5" customFormat="1" ht="15" customHeight="1">
      <c r="A1118" s="4" t="s">
        <v>492</v>
      </c>
      <c r="B1118" s="585" t="s">
        <v>492</v>
      </c>
      <c r="C1118" s="586"/>
      <c r="D1118" s="604" t="str">
        <f>D$13</f>
        <v>SIGTAP
08/2025</v>
      </c>
      <c r="E1118" s="570" t="str">
        <f>E$13</f>
        <v>CNES_ESTABELECIMENTO</v>
      </c>
      <c r="F1118" s="570"/>
      <c r="G1118" s="570"/>
      <c r="H1118" s="570"/>
      <c r="I1118" s="106"/>
    </row>
    <row r="1119" spans="1:9" s="5" customFormat="1" ht="22.5">
      <c r="A1119" s="4">
        <v>0</v>
      </c>
      <c r="B1119" s="587"/>
      <c r="C1119" s="588"/>
      <c r="D1119" s="605"/>
      <c r="E1119" s="12" t="s">
        <v>12</v>
      </c>
      <c r="F1119" s="50" t="s">
        <v>3815</v>
      </c>
      <c r="G1119" s="51" t="s">
        <v>3756</v>
      </c>
      <c r="H1119" s="50" t="s">
        <v>3814</v>
      </c>
      <c r="I1119" s="106"/>
    </row>
    <row r="1120" spans="1:9">
      <c r="A1120" s="4">
        <v>309040027</v>
      </c>
      <c r="B1120" s="100" t="s">
        <v>2859</v>
      </c>
      <c r="C1120" s="100" t="s">
        <v>4080</v>
      </c>
      <c r="D1120" s="498">
        <v>1.41</v>
      </c>
      <c r="E1120" s="253">
        <v>0</v>
      </c>
      <c r="F1120" s="45">
        <f>D1120*E1120</f>
        <v>0</v>
      </c>
      <c r="G1120" s="46">
        <f>E1120/12</f>
        <v>0</v>
      </c>
      <c r="H1120" s="45">
        <f>F1120/12</f>
        <v>0</v>
      </c>
    </row>
    <row r="1121" spans="1:9">
      <c r="B1121" s="100" t="s">
        <v>2860</v>
      </c>
      <c r="C1121" s="100" t="s">
        <v>4081</v>
      </c>
      <c r="D1121" s="498">
        <v>1.55</v>
      </c>
      <c r="E1121" s="253">
        <v>0</v>
      </c>
      <c r="F1121" s="45">
        <f t="shared" ref="F1121:F1135" si="87">D1121*E1121</f>
        <v>0</v>
      </c>
      <c r="G1121" s="46">
        <f t="shared" ref="G1121:G1135" si="88">E1121/12</f>
        <v>0</v>
      </c>
      <c r="H1121" s="45">
        <f t="shared" ref="H1121:H1135" si="89">F1121/12</f>
        <v>0</v>
      </c>
    </row>
    <row r="1122" spans="1:9">
      <c r="B1122" s="100" t="s">
        <v>2861</v>
      </c>
      <c r="C1122" s="100" t="s">
        <v>4082</v>
      </c>
      <c r="D1122" s="498">
        <v>1.55</v>
      </c>
      <c r="E1122" s="253">
        <v>0</v>
      </c>
      <c r="F1122" s="45">
        <f t="shared" si="87"/>
        <v>0</v>
      </c>
      <c r="G1122" s="46">
        <f t="shared" si="88"/>
        <v>0</v>
      </c>
      <c r="H1122" s="45">
        <f t="shared" si="89"/>
        <v>0</v>
      </c>
    </row>
    <row r="1123" spans="1:9">
      <c r="B1123" s="100" t="s">
        <v>2862</v>
      </c>
      <c r="C1123" s="100" t="s">
        <v>4083</v>
      </c>
      <c r="D1123" s="498">
        <v>1.52</v>
      </c>
      <c r="E1123" s="253">
        <v>0</v>
      </c>
      <c r="F1123" s="45">
        <f t="shared" si="87"/>
        <v>0</v>
      </c>
      <c r="G1123" s="46">
        <f t="shared" si="88"/>
        <v>0</v>
      </c>
      <c r="H1123" s="45">
        <f t="shared" si="89"/>
        <v>0</v>
      </c>
    </row>
    <row r="1124" spans="1:9">
      <c r="B1124" s="100" t="s">
        <v>2863</v>
      </c>
      <c r="C1124" s="100" t="s">
        <v>4084</v>
      </c>
      <c r="D1124" s="498">
        <v>3.4</v>
      </c>
      <c r="E1124" s="253">
        <v>0</v>
      </c>
      <c r="F1124" s="45">
        <f t="shared" si="87"/>
        <v>0</v>
      </c>
      <c r="G1124" s="46">
        <f t="shared" si="88"/>
        <v>0</v>
      </c>
      <c r="H1124" s="45">
        <f t="shared" si="89"/>
        <v>0</v>
      </c>
    </row>
    <row r="1125" spans="1:9">
      <c r="B1125" s="100" t="s">
        <v>2864</v>
      </c>
      <c r="C1125" s="100" t="s">
        <v>4085</v>
      </c>
      <c r="D1125" s="498">
        <v>3.4</v>
      </c>
      <c r="E1125" s="253">
        <v>0</v>
      </c>
      <c r="F1125" s="45">
        <f t="shared" si="87"/>
        <v>0</v>
      </c>
      <c r="G1125" s="46">
        <f t="shared" si="88"/>
        <v>0</v>
      </c>
      <c r="H1125" s="45">
        <f t="shared" si="89"/>
        <v>0</v>
      </c>
    </row>
    <row r="1126" spans="1:9">
      <c r="B1126" s="100" t="s">
        <v>2865</v>
      </c>
      <c r="C1126" s="100" t="s">
        <v>4086</v>
      </c>
      <c r="D1126" s="498">
        <v>11.26</v>
      </c>
      <c r="E1126" s="253">
        <v>0</v>
      </c>
      <c r="F1126" s="45">
        <f t="shared" si="87"/>
        <v>0</v>
      </c>
      <c r="G1126" s="46">
        <f t="shared" si="88"/>
        <v>0</v>
      </c>
      <c r="H1126" s="45">
        <f t="shared" si="89"/>
        <v>0</v>
      </c>
    </row>
    <row r="1127" spans="1:9">
      <c r="B1127" s="100" t="s">
        <v>2866</v>
      </c>
      <c r="C1127" s="100" t="s">
        <v>4087</v>
      </c>
      <c r="D1127" s="498">
        <v>1.52</v>
      </c>
      <c r="E1127" s="253">
        <v>0</v>
      </c>
      <c r="F1127" s="45">
        <f t="shared" si="87"/>
        <v>0</v>
      </c>
      <c r="G1127" s="46">
        <f t="shared" si="88"/>
        <v>0</v>
      </c>
      <c r="H1127" s="45">
        <f t="shared" si="89"/>
        <v>0</v>
      </c>
    </row>
    <row r="1128" spans="1:9">
      <c r="B1128" s="100" t="s">
        <v>2867</v>
      </c>
      <c r="C1128" s="100" t="s">
        <v>4088</v>
      </c>
      <c r="D1128" s="498">
        <v>31.26</v>
      </c>
      <c r="E1128" s="253">
        <v>0</v>
      </c>
      <c r="F1128" s="45">
        <f t="shared" si="87"/>
        <v>0</v>
      </c>
      <c r="G1128" s="46">
        <f t="shared" si="88"/>
        <v>0</v>
      </c>
      <c r="H1128" s="45">
        <f t="shared" si="89"/>
        <v>0</v>
      </c>
    </row>
    <row r="1129" spans="1:9">
      <c r="B1129" s="100" t="s">
        <v>2868</v>
      </c>
      <c r="C1129" s="100" t="s">
        <v>4089</v>
      </c>
      <c r="D1129" s="498">
        <v>11.26</v>
      </c>
      <c r="E1129" s="253">
        <v>0</v>
      </c>
      <c r="F1129" s="45">
        <f t="shared" si="87"/>
        <v>0</v>
      </c>
      <c r="G1129" s="46">
        <f t="shared" si="88"/>
        <v>0</v>
      </c>
      <c r="H1129" s="45">
        <f t="shared" si="89"/>
        <v>0</v>
      </c>
    </row>
    <row r="1130" spans="1:9">
      <c r="B1130" s="100" t="s">
        <v>2869</v>
      </c>
      <c r="C1130" s="100" t="s">
        <v>4090</v>
      </c>
      <c r="D1130" s="498">
        <v>1.52</v>
      </c>
      <c r="E1130" s="253">
        <v>0</v>
      </c>
      <c r="F1130" s="45">
        <f t="shared" si="87"/>
        <v>0</v>
      </c>
      <c r="G1130" s="46">
        <f t="shared" si="88"/>
        <v>0</v>
      </c>
      <c r="H1130" s="45">
        <f t="shared" si="89"/>
        <v>0</v>
      </c>
    </row>
    <row r="1131" spans="1:9">
      <c r="B1131" s="100" t="s">
        <v>2874</v>
      </c>
      <c r="C1131" s="100" t="s">
        <v>4091</v>
      </c>
      <c r="D1131" s="498">
        <v>1.52</v>
      </c>
      <c r="E1131" s="253">
        <v>0</v>
      </c>
      <c r="F1131" s="45">
        <f t="shared" si="87"/>
        <v>0</v>
      </c>
      <c r="G1131" s="46">
        <f t="shared" si="88"/>
        <v>0</v>
      </c>
      <c r="H1131" s="45">
        <f t="shared" si="89"/>
        <v>0</v>
      </c>
    </row>
    <row r="1132" spans="1:9">
      <c r="B1132" s="100" t="s">
        <v>2875</v>
      </c>
      <c r="C1132" s="100" t="s">
        <v>4092</v>
      </c>
      <c r="D1132" s="498">
        <v>11.26</v>
      </c>
      <c r="E1132" s="253">
        <v>0</v>
      </c>
      <c r="F1132" s="45">
        <f t="shared" si="87"/>
        <v>0</v>
      </c>
      <c r="G1132" s="46">
        <f t="shared" si="88"/>
        <v>0</v>
      </c>
      <c r="H1132" s="45">
        <f t="shared" si="89"/>
        <v>0</v>
      </c>
    </row>
    <row r="1133" spans="1:9">
      <c r="B1133" s="100" t="s">
        <v>493</v>
      </c>
      <c r="C1133" s="100" t="s">
        <v>4093</v>
      </c>
      <c r="D1133" s="498">
        <v>12.35</v>
      </c>
      <c r="E1133" s="252">
        <v>0</v>
      </c>
      <c r="F1133" s="45">
        <f t="shared" si="87"/>
        <v>0</v>
      </c>
      <c r="G1133" s="46">
        <f t="shared" si="88"/>
        <v>0</v>
      </c>
      <c r="H1133" s="45">
        <f t="shared" si="89"/>
        <v>0</v>
      </c>
    </row>
    <row r="1134" spans="1:9">
      <c r="B1134" s="100" t="s">
        <v>2876</v>
      </c>
      <c r="C1134" s="100" t="s">
        <v>4094</v>
      </c>
      <c r="D1134" s="498">
        <v>3.67</v>
      </c>
      <c r="E1134" s="252">
        <v>0</v>
      </c>
      <c r="F1134" s="111">
        <f t="shared" si="87"/>
        <v>0</v>
      </c>
      <c r="G1134" s="64">
        <f t="shared" si="88"/>
        <v>0</v>
      </c>
      <c r="H1134" s="111">
        <f t="shared" si="89"/>
        <v>0</v>
      </c>
      <c r="I1134" s="114"/>
    </row>
    <row r="1135" spans="1:9">
      <c r="B1135" s="100" t="s">
        <v>494</v>
      </c>
      <c r="C1135" s="100" t="s">
        <v>4095</v>
      </c>
      <c r="D1135" s="498">
        <v>4.13</v>
      </c>
      <c r="E1135" s="252">
        <v>0</v>
      </c>
      <c r="F1135" s="45">
        <f t="shared" si="87"/>
        <v>0</v>
      </c>
      <c r="G1135" s="46">
        <f t="shared" si="88"/>
        <v>0</v>
      </c>
      <c r="H1135" s="45">
        <f t="shared" si="89"/>
        <v>0</v>
      </c>
    </row>
    <row r="1136" spans="1:9">
      <c r="A1136" s="4">
        <v>309050022</v>
      </c>
      <c r="B1136" s="100" t="s">
        <v>2877</v>
      </c>
      <c r="C1136" s="100" t="s">
        <v>4096</v>
      </c>
      <c r="D1136" s="498">
        <v>0.77</v>
      </c>
      <c r="E1136" s="253">
        <v>0</v>
      </c>
      <c r="F1136" s="45">
        <f>D1136*E1136</f>
        <v>0</v>
      </c>
      <c r="G1136" s="46">
        <f>E1136/12</f>
        <v>0</v>
      </c>
      <c r="H1136" s="45">
        <f>F1136/12</f>
        <v>0</v>
      </c>
    </row>
    <row r="1137" spans="1:9">
      <c r="A1137" s="4" t="s">
        <v>1</v>
      </c>
      <c r="B1137" s="606" t="s">
        <v>7786</v>
      </c>
      <c r="C1137" s="607"/>
      <c r="D1137" s="18">
        <f>SUM(D1120:D1136)</f>
        <v>103.35</v>
      </c>
      <c r="E1137" s="19">
        <f>SUM(E1120:E1136)</f>
        <v>0</v>
      </c>
      <c r="F1137" s="18">
        <f>SUM(F1120:F1136)</f>
        <v>0</v>
      </c>
      <c r="G1137" s="19">
        <f>SUM(G1120:G1136)</f>
        <v>0</v>
      </c>
      <c r="H1137" s="18">
        <f>SUM(H1120:H1136)</f>
        <v>0</v>
      </c>
    </row>
    <row r="1138" spans="1:9">
      <c r="A1138" s="4">
        <v>0</v>
      </c>
      <c r="B1138" s="36"/>
      <c r="C1138" s="36"/>
      <c r="D1138" s="38"/>
      <c r="E1138" s="37"/>
      <c r="F1138" s="38"/>
      <c r="G1138" s="16"/>
      <c r="H1138" s="16"/>
    </row>
    <row r="1139" spans="1:9">
      <c r="B1139" s="567" t="s">
        <v>6453</v>
      </c>
      <c r="C1139" s="567"/>
      <c r="D1139" s="260">
        <f>D909+D1000+D1024+D1078+D1099+D1116+D1137</f>
        <v>4047.2199999999993</v>
      </c>
      <c r="E1139" s="261">
        <f>E909+E1000+E1024+E1078+E1099+E1116+E1137</f>
        <v>0</v>
      </c>
      <c r="F1139" s="260">
        <f>F909+F1000+F1024+F1078+F1099+F1116+F1137</f>
        <v>0</v>
      </c>
      <c r="G1139" s="261">
        <f>G909+G1000+G1024+G1078+G1099+G1116+G1137</f>
        <v>0</v>
      </c>
      <c r="H1139" s="260">
        <f>H909+H1000+H1024+H1078+H1099+H1116+H1137</f>
        <v>0</v>
      </c>
    </row>
    <row r="1140" spans="1:9">
      <c r="B1140" s="36"/>
      <c r="C1140" s="36"/>
      <c r="D1140" s="38"/>
      <c r="E1140" s="37"/>
      <c r="F1140" s="38"/>
      <c r="G1140" s="16"/>
      <c r="H1140" s="16"/>
    </row>
    <row r="1141" spans="1:9" s="5" customFormat="1" ht="15" customHeight="1">
      <c r="A1141" s="4" t="s">
        <v>495</v>
      </c>
      <c r="B1141" s="599" t="s">
        <v>495</v>
      </c>
      <c r="C1141" s="600"/>
      <c r="D1141" s="604" t="str">
        <f>D$13</f>
        <v>SIGTAP
08/2025</v>
      </c>
      <c r="E1141" s="570" t="str">
        <f>E$13</f>
        <v>CNES_ESTABELECIMENTO</v>
      </c>
      <c r="F1141" s="570"/>
      <c r="G1141" s="570"/>
      <c r="H1141" s="570"/>
      <c r="I1141" s="5" t="s">
        <v>7675</v>
      </c>
    </row>
    <row r="1142" spans="1:9" s="5" customFormat="1" ht="22.5">
      <c r="A1142" s="4">
        <v>0</v>
      </c>
      <c r="B1142" s="601"/>
      <c r="C1142" s="602"/>
      <c r="D1142" s="605"/>
      <c r="E1142" s="12" t="s">
        <v>12</v>
      </c>
      <c r="F1142" s="50" t="s">
        <v>3815</v>
      </c>
      <c r="G1142" s="51" t="s">
        <v>3756</v>
      </c>
      <c r="H1142" s="50" t="s">
        <v>3814</v>
      </c>
    </row>
    <row r="1143" spans="1:9">
      <c r="A1143" s="4">
        <v>401010058</v>
      </c>
      <c r="B1143" s="141" t="s">
        <v>936</v>
      </c>
      <c r="C1143" s="141" t="s">
        <v>4097</v>
      </c>
      <c r="D1143" s="497">
        <v>32.4</v>
      </c>
      <c r="E1143" s="252">
        <v>0</v>
      </c>
      <c r="F1143" s="45">
        <f>D1143*E1143</f>
        <v>0</v>
      </c>
      <c r="G1143" s="46">
        <f t="shared" ref="G1143:H1153" si="90">E1143/12</f>
        <v>0</v>
      </c>
      <c r="H1143" s="45">
        <f t="shared" si="90"/>
        <v>0</v>
      </c>
    </row>
    <row r="1144" spans="1:9">
      <c r="B1144" s="141" t="s">
        <v>2878</v>
      </c>
      <c r="C1144" s="141" t="s">
        <v>4098</v>
      </c>
      <c r="D1144" s="497">
        <v>11.84</v>
      </c>
      <c r="E1144" s="252">
        <v>0</v>
      </c>
      <c r="F1144" s="45">
        <f t="shared" ref="F1144:F1151" si="91">D1144*E1144</f>
        <v>0</v>
      </c>
      <c r="G1144" s="46">
        <f t="shared" si="90"/>
        <v>0</v>
      </c>
      <c r="H1144" s="45">
        <f t="shared" si="90"/>
        <v>0</v>
      </c>
    </row>
    <row r="1145" spans="1:9">
      <c r="B1145" s="141" t="s">
        <v>496</v>
      </c>
      <c r="C1145" s="141" t="s">
        <v>4099</v>
      </c>
      <c r="D1145" s="497">
        <v>23.16</v>
      </c>
      <c r="E1145" s="252">
        <v>0</v>
      </c>
      <c r="F1145" s="45">
        <f t="shared" si="91"/>
        <v>0</v>
      </c>
      <c r="G1145" s="46">
        <f t="shared" si="90"/>
        <v>0</v>
      </c>
      <c r="H1145" s="45">
        <f t="shared" si="90"/>
        <v>0</v>
      </c>
    </row>
    <row r="1146" spans="1:9">
      <c r="B1146" s="141" t="s">
        <v>497</v>
      </c>
      <c r="C1146" s="141" t="s">
        <v>4100</v>
      </c>
      <c r="D1146" s="497">
        <v>12.46</v>
      </c>
      <c r="E1146" s="252">
        <v>0</v>
      </c>
      <c r="F1146" s="45">
        <f t="shared" si="91"/>
        <v>0</v>
      </c>
      <c r="G1146" s="46">
        <f t="shared" si="90"/>
        <v>0</v>
      </c>
      <c r="H1146" s="45">
        <f t="shared" si="90"/>
        <v>0</v>
      </c>
    </row>
    <row r="1147" spans="1:9">
      <c r="B1147" s="141" t="s">
        <v>2879</v>
      </c>
      <c r="C1147" s="141" t="s">
        <v>4101</v>
      </c>
      <c r="D1147" s="497">
        <v>11.84</v>
      </c>
      <c r="E1147" s="252">
        <v>0</v>
      </c>
      <c r="F1147" s="111">
        <f t="shared" si="91"/>
        <v>0</v>
      </c>
      <c r="G1147" s="64">
        <f t="shared" si="90"/>
        <v>0</v>
      </c>
      <c r="H1147" s="111">
        <f t="shared" si="90"/>
        <v>0</v>
      </c>
      <c r="I1147" s="114"/>
    </row>
    <row r="1148" spans="1:9">
      <c r="B1148" s="141" t="s">
        <v>2284</v>
      </c>
      <c r="C1148" s="141" t="s">
        <v>2262</v>
      </c>
      <c r="D1148" s="497">
        <v>11.84</v>
      </c>
      <c r="E1148" s="252">
        <v>0</v>
      </c>
      <c r="F1148" s="111">
        <f t="shared" si="91"/>
        <v>0</v>
      </c>
      <c r="G1148" s="64">
        <f t="shared" si="90"/>
        <v>0</v>
      </c>
      <c r="H1148" s="111">
        <f t="shared" si="90"/>
        <v>0</v>
      </c>
      <c r="I1148" s="114"/>
    </row>
    <row r="1149" spans="1:9">
      <c r="B1149" s="141" t="s">
        <v>937</v>
      </c>
      <c r="C1149" s="141" t="s">
        <v>4102</v>
      </c>
      <c r="D1149" s="497">
        <v>11.84</v>
      </c>
      <c r="E1149" s="252">
        <v>0</v>
      </c>
      <c r="F1149" s="111">
        <f t="shared" si="91"/>
        <v>0</v>
      </c>
      <c r="G1149" s="64">
        <f t="shared" si="90"/>
        <v>0</v>
      </c>
      <c r="H1149" s="111">
        <f t="shared" si="90"/>
        <v>0</v>
      </c>
      <c r="I1149" s="114"/>
    </row>
    <row r="1150" spans="1:9">
      <c r="B1150" s="141" t="s">
        <v>2880</v>
      </c>
      <c r="C1150" s="141" t="s">
        <v>4103</v>
      </c>
      <c r="D1150" s="497">
        <v>19.79</v>
      </c>
      <c r="E1150" s="252">
        <v>0</v>
      </c>
      <c r="F1150" s="111">
        <f t="shared" si="91"/>
        <v>0</v>
      </c>
      <c r="G1150" s="64">
        <f t="shared" si="90"/>
        <v>0</v>
      </c>
      <c r="H1150" s="111">
        <f t="shared" si="90"/>
        <v>0</v>
      </c>
      <c r="I1150" s="114"/>
    </row>
    <row r="1151" spans="1:9">
      <c r="B1151" s="141" t="s">
        <v>938</v>
      </c>
      <c r="C1151" s="141" t="s">
        <v>4104</v>
      </c>
      <c r="D1151" s="497">
        <v>29.86</v>
      </c>
      <c r="E1151" s="252">
        <v>0</v>
      </c>
      <c r="F1151" s="111">
        <f t="shared" si="91"/>
        <v>0</v>
      </c>
      <c r="G1151" s="64">
        <f t="shared" si="90"/>
        <v>0</v>
      </c>
      <c r="H1151" s="111">
        <f t="shared" si="90"/>
        <v>0</v>
      </c>
      <c r="I1151" s="114"/>
    </row>
    <row r="1152" spans="1:9">
      <c r="B1152" s="141" t="s">
        <v>946</v>
      </c>
      <c r="C1152" s="141" t="s">
        <v>4105</v>
      </c>
      <c r="D1152" s="497">
        <v>29.86</v>
      </c>
      <c r="E1152" s="252">
        <v>0</v>
      </c>
      <c r="F1152" s="111">
        <f>D1152*E1152</f>
        <v>0</v>
      </c>
      <c r="G1152" s="64">
        <f t="shared" si="90"/>
        <v>0</v>
      </c>
      <c r="H1152" s="111">
        <f t="shared" si="90"/>
        <v>0</v>
      </c>
      <c r="I1152" s="114"/>
    </row>
    <row r="1153" spans="1:9">
      <c r="A1153" s="4">
        <v>401010074</v>
      </c>
      <c r="B1153" s="141" t="s">
        <v>950</v>
      </c>
      <c r="C1153" s="141" t="s">
        <v>2271</v>
      </c>
      <c r="D1153" s="497">
        <v>56.88</v>
      </c>
      <c r="E1153" s="252">
        <v>0</v>
      </c>
      <c r="F1153" s="111">
        <f>D1153*E1153</f>
        <v>0</v>
      </c>
      <c r="G1153" s="64">
        <f t="shared" si="90"/>
        <v>0</v>
      </c>
      <c r="H1153" s="111">
        <f t="shared" si="90"/>
        <v>0</v>
      </c>
      <c r="I1153" s="114"/>
    </row>
    <row r="1154" spans="1:9">
      <c r="A1154" s="4" t="s">
        <v>1</v>
      </c>
      <c r="B1154" s="582" t="s">
        <v>7729</v>
      </c>
      <c r="C1154" s="582"/>
      <c r="D1154" s="18">
        <f>SUM(D1143:D1153)</f>
        <v>251.76999999999998</v>
      </c>
      <c r="E1154" s="19">
        <f>SUM(E1143:E1153)</f>
        <v>0</v>
      </c>
      <c r="F1154" s="18">
        <f>SUM(F1143:F1153)</f>
        <v>0</v>
      </c>
      <c r="G1154" s="19">
        <f>SUM(G1143:G1153)</f>
        <v>0</v>
      </c>
      <c r="H1154" s="18">
        <f>SUM(H1143:H1153)</f>
        <v>0</v>
      </c>
    </row>
    <row r="1155" spans="1:9">
      <c r="A1155" s="4">
        <v>0</v>
      </c>
      <c r="B1155" s="16"/>
      <c r="C1155" s="16"/>
      <c r="D1155" s="16"/>
      <c r="E1155" s="34"/>
      <c r="F1155" s="35"/>
      <c r="G1155" s="16"/>
      <c r="H1155" s="16"/>
    </row>
    <row r="1156" spans="1:9">
      <c r="B1156" s="619" t="s">
        <v>965</v>
      </c>
      <c r="C1156" s="619"/>
      <c r="D1156" s="564" t="str">
        <f>D$13</f>
        <v>SIGTAP
08/2025</v>
      </c>
      <c r="E1156" s="570" t="str">
        <f>E$13</f>
        <v>CNES_ESTABELECIMENTO</v>
      </c>
      <c r="F1156" s="570"/>
      <c r="G1156" s="570"/>
      <c r="H1156" s="570"/>
    </row>
    <row r="1157" spans="1:9" ht="22.5">
      <c r="B1157" s="619"/>
      <c r="C1157" s="619"/>
      <c r="D1157" s="564"/>
      <c r="E1157" s="58" t="s">
        <v>12</v>
      </c>
      <c r="F1157" s="59" t="s">
        <v>3815</v>
      </c>
      <c r="G1157" s="60" t="s">
        <v>3756</v>
      </c>
      <c r="H1157" s="59" t="s">
        <v>3814</v>
      </c>
    </row>
    <row r="1158" spans="1:9" ht="14.25" customHeight="1">
      <c r="B1158" s="139" t="s">
        <v>2890</v>
      </c>
      <c r="C1158" s="140" t="s">
        <v>6447</v>
      </c>
      <c r="D1158" s="502">
        <v>18.850000000000001</v>
      </c>
      <c r="E1158" s="252">
        <v>0</v>
      </c>
      <c r="F1158" s="111">
        <f>D1158*E1158</f>
        <v>0</v>
      </c>
      <c r="G1158" s="64">
        <f t="shared" ref="G1158:G1160" si="92">E1158/12</f>
        <v>0</v>
      </c>
      <c r="H1158" s="111">
        <f t="shared" ref="H1158:H1160" si="93">F1158/12</f>
        <v>0</v>
      </c>
    </row>
    <row r="1159" spans="1:9" ht="14.25" customHeight="1">
      <c r="B1159" s="139" t="s">
        <v>2891</v>
      </c>
      <c r="C1159" s="140" t="s">
        <v>6448</v>
      </c>
      <c r="D1159" s="502">
        <v>18.850000000000001</v>
      </c>
      <c r="E1159" s="252">
        <v>0</v>
      </c>
      <c r="F1159" s="111">
        <f>D1159*E1159</f>
        <v>0</v>
      </c>
      <c r="G1159" s="64">
        <f t="shared" si="92"/>
        <v>0</v>
      </c>
      <c r="H1159" s="111">
        <f t="shared" si="93"/>
        <v>0</v>
      </c>
    </row>
    <row r="1160" spans="1:9" ht="14.25" customHeight="1">
      <c r="B1160" s="139" t="s">
        <v>2894</v>
      </c>
      <c r="C1160" s="141" t="s">
        <v>6449</v>
      </c>
      <c r="D1160" s="502">
        <v>18.850000000000001</v>
      </c>
      <c r="E1160" s="252">
        <v>0</v>
      </c>
      <c r="F1160" s="111">
        <f>D1160*E1160</f>
        <v>0</v>
      </c>
      <c r="G1160" s="64">
        <f t="shared" si="92"/>
        <v>0</v>
      </c>
      <c r="H1160" s="111">
        <f t="shared" si="93"/>
        <v>0</v>
      </c>
    </row>
    <row r="1161" spans="1:9">
      <c r="B1161" s="582" t="s">
        <v>7722</v>
      </c>
      <c r="C1161" s="582"/>
      <c r="D1161" s="142">
        <f>SUM(D1158:D1160)</f>
        <v>56.550000000000004</v>
      </c>
      <c r="E1161" s="19">
        <f>SUM(E1158:E1160)</f>
        <v>0</v>
      </c>
      <c r="F1161" s="18">
        <f>SUM(F1158:F1160)</f>
        <v>0</v>
      </c>
      <c r="G1161" s="19">
        <f>SUM(G1158:G1160)</f>
        <v>0</v>
      </c>
      <c r="H1161" s="18">
        <f>SUM(H1158:H1160)</f>
        <v>0</v>
      </c>
    </row>
    <row r="1162" spans="1:9">
      <c r="B1162" s="16"/>
      <c r="C1162" s="16"/>
      <c r="D1162" s="16"/>
      <c r="E1162" s="34"/>
      <c r="F1162" s="35"/>
      <c r="G1162" s="16"/>
      <c r="H1162" s="16"/>
    </row>
    <row r="1163" spans="1:9" ht="14.65" customHeight="1">
      <c r="B1163" s="599" t="s">
        <v>991</v>
      </c>
      <c r="C1163" s="600"/>
      <c r="D1163" s="564" t="str">
        <f>D$13</f>
        <v>SIGTAP
08/2025</v>
      </c>
      <c r="E1163" s="570" t="str">
        <f>E$13</f>
        <v>CNES_ESTABELECIMENTO</v>
      </c>
      <c r="F1163" s="570"/>
      <c r="G1163" s="570"/>
      <c r="H1163" s="570"/>
    </row>
    <row r="1164" spans="1:9" ht="22.5">
      <c r="B1164" s="601"/>
      <c r="C1164" s="602"/>
      <c r="D1164" s="564"/>
      <c r="E1164" s="12" t="s">
        <v>12</v>
      </c>
      <c r="F1164" s="50" t="s">
        <v>3815</v>
      </c>
      <c r="G1164" s="51" t="s">
        <v>3756</v>
      </c>
      <c r="H1164" s="50" t="s">
        <v>3814</v>
      </c>
    </row>
    <row r="1165" spans="1:9">
      <c r="B1165" s="100" t="s">
        <v>992</v>
      </c>
      <c r="C1165" s="100" t="s">
        <v>2124</v>
      </c>
      <c r="D1165" s="497">
        <v>1079.0999999999999</v>
      </c>
      <c r="E1165" s="254">
        <v>0</v>
      </c>
      <c r="F1165" s="45">
        <f>D1165*E1165</f>
        <v>0</v>
      </c>
      <c r="G1165" s="46">
        <f>E1165/12</f>
        <v>0</v>
      </c>
      <c r="H1165" s="45">
        <f>F1165/12</f>
        <v>0</v>
      </c>
    </row>
    <row r="1166" spans="1:9">
      <c r="B1166" s="100" t="s">
        <v>993</v>
      </c>
      <c r="C1166" s="100" t="s">
        <v>2125</v>
      </c>
      <c r="D1166" s="497">
        <v>1073</v>
      </c>
      <c r="E1166" s="254">
        <v>0</v>
      </c>
      <c r="F1166" s="45">
        <f t="shared" ref="F1166:F1197" si="94">D1166*E1166</f>
        <v>0</v>
      </c>
      <c r="G1166" s="46">
        <f t="shared" ref="G1166:G1197" si="95">E1166/12</f>
        <v>0</v>
      </c>
      <c r="H1166" s="45">
        <f t="shared" ref="H1166:H1197" si="96">F1166/12</f>
        <v>0</v>
      </c>
    </row>
    <row r="1167" spans="1:9">
      <c r="B1167" s="100" t="s">
        <v>994</v>
      </c>
      <c r="C1167" s="100" t="s">
        <v>2143</v>
      </c>
      <c r="D1167" s="497">
        <v>1183.81</v>
      </c>
      <c r="E1167" s="254">
        <v>0</v>
      </c>
      <c r="F1167" s="45">
        <f t="shared" si="94"/>
        <v>0</v>
      </c>
      <c r="G1167" s="46">
        <f t="shared" si="95"/>
        <v>0</v>
      </c>
      <c r="H1167" s="45">
        <f t="shared" si="96"/>
        <v>0</v>
      </c>
    </row>
    <row r="1168" spans="1:9">
      <c r="B1168" s="100" t="s">
        <v>2918</v>
      </c>
      <c r="C1168" s="100" t="s">
        <v>2126</v>
      </c>
      <c r="D1168" s="497">
        <v>22.56</v>
      </c>
      <c r="E1168" s="254">
        <v>0</v>
      </c>
      <c r="F1168" s="45">
        <f t="shared" si="94"/>
        <v>0</v>
      </c>
      <c r="G1168" s="46">
        <f t="shared" si="95"/>
        <v>0</v>
      </c>
      <c r="H1168" s="45">
        <f t="shared" si="96"/>
        <v>0</v>
      </c>
    </row>
    <row r="1169" spans="2:8">
      <c r="B1169" s="100" t="s">
        <v>2920</v>
      </c>
      <c r="C1169" s="100" t="s">
        <v>4106</v>
      </c>
      <c r="D1169" s="497">
        <v>14.66</v>
      </c>
      <c r="E1169" s="254">
        <v>0</v>
      </c>
      <c r="F1169" s="45">
        <f t="shared" si="94"/>
        <v>0</v>
      </c>
      <c r="G1169" s="46">
        <f t="shared" si="95"/>
        <v>0</v>
      </c>
      <c r="H1169" s="45">
        <f t="shared" si="96"/>
        <v>0</v>
      </c>
    </row>
    <row r="1170" spans="2:8">
      <c r="B1170" s="100" t="s">
        <v>2921</v>
      </c>
      <c r="C1170" s="100" t="s">
        <v>4107</v>
      </c>
      <c r="D1170" s="497">
        <v>11.28</v>
      </c>
      <c r="E1170" s="254">
        <v>0</v>
      </c>
      <c r="F1170" s="45">
        <f t="shared" si="94"/>
        <v>0</v>
      </c>
      <c r="G1170" s="46">
        <f t="shared" si="95"/>
        <v>0</v>
      </c>
      <c r="H1170" s="45">
        <f t="shared" si="96"/>
        <v>0</v>
      </c>
    </row>
    <row r="1171" spans="2:8">
      <c r="B1171" s="100" t="s">
        <v>998</v>
      </c>
      <c r="C1171" s="100" t="s">
        <v>2127</v>
      </c>
      <c r="D1171" s="497">
        <v>36.97</v>
      </c>
      <c r="E1171" s="254">
        <v>0</v>
      </c>
      <c r="F1171" s="45">
        <f t="shared" si="94"/>
        <v>0</v>
      </c>
      <c r="G1171" s="46">
        <f t="shared" si="95"/>
        <v>0</v>
      </c>
      <c r="H1171" s="45">
        <f t="shared" si="96"/>
        <v>0</v>
      </c>
    </row>
    <row r="1172" spans="2:8">
      <c r="B1172" s="100" t="s">
        <v>2923</v>
      </c>
      <c r="C1172" s="100" t="s">
        <v>4108</v>
      </c>
      <c r="D1172" s="497">
        <v>11.28</v>
      </c>
      <c r="E1172" s="254">
        <v>0</v>
      </c>
      <c r="F1172" s="45">
        <f t="shared" si="94"/>
        <v>0</v>
      </c>
      <c r="G1172" s="46">
        <f t="shared" si="95"/>
        <v>0</v>
      </c>
      <c r="H1172" s="45">
        <f t="shared" si="96"/>
        <v>0</v>
      </c>
    </row>
    <row r="1173" spans="2:8">
      <c r="B1173" s="100" t="s">
        <v>2928</v>
      </c>
      <c r="C1173" s="100" t="s">
        <v>7053</v>
      </c>
      <c r="D1173" s="497">
        <v>11.28</v>
      </c>
      <c r="E1173" s="254">
        <v>0</v>
      </c>
      <c r="F1173" s="45">
        <f t="shared" si="94"/>
        <v>0</v>
      </c>
      <c r="G1173" s="46">
        <f t="shared" si="95"/>
        <v>0</v>
      </c>
      <c r="H1173" s="45">
        <f t="shared" si="96"/>
        <v>0</v>
      </c>
    </row>
    <row r="1174" spans="2:8">
      <c r="B1174" s="100" t="s">
        <v>2290</v>
      </c>
      <c r="C1174" s="100" t="s">
        <v>2129</v>
      </c>
      <c r="D1174" s="497">
        <v>14.66</v>
      </c>
      <c r="E1174" s="254">
        <v>0</v>
      </c>
      <c r="F1174" s="45">
        <f t="shared" si="94"/>
        <v>0</v>
      </c>
      <c r="G1174" s="46">
        <f t="shared" si="95"/>
        <v>0</v>
      </c>
      <c r="H1174" s="45">
        <f t="shared" si="96"/>
        <v>0</v>
      </c>
    </row>
    <row r="1175" spans="2:8">
      <c r="B1175" s="100" t="s">
        <v>2929</v>
      </c>
      <c r="C1175" s="100" t="s">
        <v>4109</v>
      </c>
      <c r="D1175" s="497">
        <v>11.28</v>
      </c>
      <c r="E1175" s="254">
        <v>0</v>
      </c>
      <c r="F1175" s="45">
        <f t="shared" si="94"/>
        <v>0</v>
      </c>
      <c r="G1175" s="46">
        <f t="shared" si="95"/>
        <v>0</v>
      </c>
      <c r="H1175" s="45">
        <f t="shared" si="96"/>
        <v>0</v>
      </c>
    </row>
    <row r="1176" spans="2:8">
      <c r="B1176" s="100" t="s">
        <v>2930</v>
      </c>
      <c r="C1176" s="100" t="s">
        <v>4110</v>
      </c>
      <c r="D1176" s="497">
        <v>5.63</v>
      </c>
      <c r="E1176" s="254">
        <v>0</v>
      </c>
      <c r="F1176" s="45">
        <f t="shared" si="94"/>
        <v>0</v>
      </c>
      <c r="G1176" s="46">
        <f t="shared" si="95"/>
        <v>0</v>
      </c>
      <c r="H1176" s="45">
        <f t="shared" si="96"/>
        <v>0</v>
      </c>
    </row>
    <row r="1177" spans="2:8">
      <c r="B1177" s="100" t="s">
        <v>2932</v>
      </c>
      <c r="C1177" s="100" t="s">
        <v>4111</v>
      </c>
      <c r="D1177" s="497">
        <v>38.369999999999997</v>
      </c>
      <c r="E1177" s="254">
        <v>0</v>
      </c>
      <c r="F1177" s="45">
        <f t="shared" si="94"/>
        <v>0</v>
      </c>
      <c r="G1177" s="46">
        <f t="shared" si="95"/>
        <v>0</v>
      </c>
      <c r="H1177" s="45">
        <f t="shared" si="96"/>
        <v>0</v>
      </c>
    </row>
    <row r="1178" spans="2:8">
      <c r="B1178" s="100" t="s">
        <v>1004</v>
      </c>
      <c r="C1178" s="100" t="s">
        <v>2130</v>
      </c>
      <c r="D1178" s="497">
        <v>26.42</v>
      </c>
      <c r="E1178" s="254">
        <v>0</v>
      </c>
      <c r="F1178" s="45">
        <f t="shared" si="94"/>
        <v>0</v>
      </c>
      <c r="G1178" s="46">
        <f t="shared" si="95"/>
        <v>0</v>
      </c>
      <c r="H1178" s="45">
        <f t="shared" si="96"/>
        <v>0</v>
      </c>
    </row>
    <row r="1179" spans="2:8">
      <c r="B1179" s="100" t="s">
        <v>1007</v>
      </c>
      <c r="C1179" s="100" t="s">
        <v>4112</v>
      </c>
      <c r="D1179" s="497">
        <v>17</v>
      </c>
      <c r="E1179" s="254">
        <v>0</v>
      </c>
      <c r="F1179" s="45">
        <f t="shared" si="94"/>
        <v>0</v>
      </c>
      <c r="G1179" s="46">
        <f t="shared" si="95"/>
        <v>0</v>
      </c>
      <c r="H1179" s="45">
        <f t="shared" si="96"/>
        <v>0</v>
      </c>
    </row>
    <row r="1180" spans="2:8">
      <c r="B1180" s="100" t="s">
        <v>2933</v>
      </c>
      <c r="C1180" s="100" t="s">
        <v>4113</v>
      </c>
      <c r="D1180" s="497">
        <v>56.84</v>
      </c>
      <c r="E1180" s="254">
        <v>0</v>
      </c>
      <c r="F1180" s="45">
        <f t="shared" si="94"/>
        <v>0</v>
      </c>
      <c r="G1180" s="46">
        <f t="shared" si="95"/>
        <v>0</v>
      </c>
      <c r="H1180" s="45">
        <f t="shared" si="96"/>
        <v>0</v>
      </c>
    </row>
    <row r="1181" spans="2:8">
      <c r="B1181" s="100" t="s">
        <v>2934</v>
      </c>
      <c r="C1181" s="100" t="s">
        <v>4114</v>
      </c>
      <c r="D1181" s="497">
        <v>36.950000000000003</v>
      </c>
      <c r="E1181" s="254">
        <v>0</v>
      </c>
      <c r="F1181" s="45">
        <f t="shared" si="94"/>
        <v>0</v>
      </c>
      <c r="G1181" s="46">
        <f t="shared" si="95"/>
        <v>0</v>
      </c>
      <c r="H1181" s="45">
        <f t="shared" si="96"/>
        <v>0</v>
      </c>
    </row>
    <row r="1182" spans="2:8">
      <c r="B1182" s="100" t="s">
        <v>1010</v>
      </c>
      <c r="C1182" s="100" t="s">
        <v>2134</v>
      </c>
      <c r="D1182" s="497">
        <v>1073.21</v>
      </c>
      <c r="E1182" s="254">
        <v>0</v>
      </c>
      <c r="F1182" s="45">
        <f t="shared" si="94"/>
        <v>0</v>
      </c>
      <c r="G1182" s="46">
        <f t="shared" si="95"/>
        <v>0</v>
      </c>
      <c r="H1182" s="45">
        <f t="shared" si="96"/>
        <v>0</v>
      </c>
    </row>
    <row r="1183" spans="2:8">
      <c r="B1183" s="100" t="s">
        <v>2937</v>
      </c>
      <c r="C1183" s="100" t="s">
        <v>4115</v>
      </c>
      <c r="D1183" s="497">
        <v>44.34</v>
      </c>
      <c r="E1183" s="254">
        <v>0</v>
      </c>
      <c r="F1183" s="45">
        <f t="shared" si="94"/>
        <v>0</v>
      </c>
      <c r="G1183" s="46">
        <f t="shared" si="95"/>
        <v>0</v>
      </c>
      <c r="H1183" s="45">
        <f>F1183/12</f>
        <v>0</v>
      </c>
    </row>
    <row r="1184" spans="2:8">
      <c r="B1184" s="100" t="s">
        <v>1014</v>
      </c>
      <c r="C1184" s="100" t="s">
        <v>4116</v>
      </c>
      <c r="D1184" s="497">
        <v>1345.16</v>
      </c>
      <c r="E1184" s="254">
        <v>0</v>
      </c>
      <c r="F1184" s="45">
        <f t="shared" si="94"/>
        <v>0</v>
      </c>
      <c r="G1184" s="46">
        <f t="shared" si="95"/>
        <v>0</v>
      </c>
      <c r="H1184" s="45">
        <f t="shared" si="96"/>
        <v>0</v>
      </c>
    </row>
    <row r="1185" spans="2:8">
      <c r="B1185" s="100" t="s">
        <v>1015</v>
      </c>
      <c r="C1185" s="100" t="s">
        <v>6831</v>
      </c>
      <c r="D1185" s="497">
        <v>45.68</v>
      </c>
      <c r="E1185" s="254">
        <v>0</v>
      </c>
      <c r="F1185" s="45">
        <f t="shared" si="94"/>
        <v>0</v>
      </c>
      <c r="G1185" s="46">
        <f t="shared" si="95"/>
        <v>0</v>
      </c>
      <c r="H1185" s="45">
        <f t="shared" si="96"/>
        <v>0</v>
      </c>
    </row>
    <row r="1186" spans="2:8">
      <c r="B1186" s="100" t="s">
        <v>2946</v>
      </c>
      <c r="C1186" s="100" t="s">
        <v>4117</v>
      </c>
      <c r="D1186" s="497">
        <v>14.07</v>
      </c>
      <c r="E1186" s="254">
        <v>0</v>
      </c>
      <c r="F1186" s="45">
        <f t="shared" si="94"/>
        <v>0</v>
      </c>
      <c r="G1186" s="46">
        <f t="shared" si="95"/>
        <v>0</v>
      </c>
      <c r="H1186" s="45">
        <f t="shared" si="96"/>
        <v>0</v>
      </c>
    </row>
    <row r="1187" spans="2:8">
      <c r="B1187" s="100" t="s">
        <v>1017</v>
      </c>
      <c r="C1187" s="100" t="s">
        <v>2137</v>
      </c>
      <c r="D1187" s="497">
        <v>21.64</v>
      </c>
      <c r="E1187" s="254">
        <v>0</v>
      </c>
      <c r="F1187" s="45">
        <f t="shared" si="94"/>
        <v>0</v>
      </c>
      <c r="G1187" s="46">
        <f t="shared" si="95"/>
        <v>0</v>
      </c>
      <c r="H1187" s="45">
        <f t="shared" si="96"/>
        <v>0</v>
      </c>
    </row>
    <row r="1188" spans="2:8">
      <c r="B1188" s="100" t="s">
        <v>1018</v>
      </c>
      <c r="C1188" s="100" t="s">
        <v>3806</v>
      </c>
      <c r="D1188" s="497">
        <v>28</v>
      </c>
      <c r="E1188" s="254">
        <v>0</v>
      </c>
      <c r="F1188" s="45">
        <f t="shared" si="94"/>
        <v>0</v>
      </c>
      <c r="G1188" s="46">
        <f t="shared" si="95"/>
        <v>0</v>
      </c>
      <c r="H1188" s="45">
        <f t="shared" si="96"/>
        <v>0</v>
      </c>
    </row>
    <row r="1189" spans="2:8">
      <c r="B1189" s="100" t="s">
        <v>1019</v>
      </c>
      <c r="C1189" s="100" t="s">
        <v>4118</v>
      </c>
      <c r="D1189" s="497">
        <v>29.86</v>
      </c>
      <c r="E1189" s="254">
        <v>0</v>
      </c>
      <c r="F1189" s="45">
        <f t="shared" si="94"/>
        <v>0</v>
      </c>
      <c r="G1189" s="46">
        <f t="shared" si="95"/>
        <v>0</v>
      </c>
      <c r="H1189" s="45">
        <f t="shared" si="96"/>
        <v>0</v>
      </c>
    </row>
    <row r="1190" spans="2:8">
      <c r="B1190" s="100" t="s">
        <v>1026</v>
      </c>
      <c r="C1190" s="100" t="s">
        <v>4119</v>
      </c>
      <c r="D1190" s="497">
        <v>98.1</v>
      </c>
      <c r="E1190" s="254">
        <v>0</v>
      </c>
      <c r="F1190" s="45">
        <f t="shared" si="94"/>
        <v>0</v>
      </c>
      <c r="G1190" s="46">
        <f t="shared" si="95"/>
        <v>0</v>
      </c>
      <c r="H1190" s="45">
        <f t="shared" si="96"/>
        <v>0</v>
      </c>
    </row>
    <row r="1191" spans="2:8">
      <c r="B1191" s="100" t="s">
        <v>2954</v>
      </c>
      <c r="C1191" s="100" t="s">
        <v>4120</v>
      </c>
      <c r="D1191" s="497">
        <v>24.12</v>
      </c>
      <c r="E1191" s="254">
        <v>0</v>
      </c>
      <c r="F1191" s="45">
        <f t="shared" si="94"/>
        <v>0</v>
      </c>
      <c r="G1191" s="46">
        <f t="shared" si="95"/>
        <v>0</v>
      </c>
      <c r="H1191" s="45">
        <f t="shared" si="96"/>
        <v>0</v>
      </c>
    </row>
    <row r="1192" spans="2:8">
      <c r="B1192" s="100" t="s">
        <v>2955</v>
      </c>
      <c r="C1192" s="100" t="s">
        <v>4121</v>
      </c>
      <c r="D1192" s="497">
        <v>52</v>
      </c>
      <c r="E1192" s="254">
        <v>0</v>
      </c>
      <c r="F1192" s="45">
        <f t="shared" si="94"/>
        <v>0</v>
      </c>
      <c r="G1192" s="46">
        <f t="shared" si="95"/>
        <v>0</v>
      </c>
      <c r="H1192" s="45">
        <f t="shared" si="96"/>
        <v>0</v>
      </c>
    </row>
    <row r="1193" spans="2:8">
      <c r="B1193" s="100" t="s">
        <v>2956</v>
      </c>
      <c r="C1193" s="100" t="s">
        <v>4122</v>
      </c>
      <c r="D1193" s="497">
        <v>21.01</v>
      </c>
      <c r="E1193" s="254">
        <v>0</v>
      </c>
      <c r="F1193" s="45">
        <f t="shared" si="94"/>
        <v>0</v>
      </c>
      <c r="G1193" s="46">
        <f t="shared" si="95"/>
        <v>0</v>
      </c>
      <c r="H1193" s="45">
        <f t="shared" si="96"/>
        <v>0</v>
      </c>
    </row>
    <row r="1194" spans="2:8">
      <c r="B1194" s="100" t="s">
        <v>2957</v>
      </c>
      <c r="C1194" s="100" t="s">
        <v>4123</v>
      </c>
      <c r="D1194" s="497">
        <v>33.01</v>
      </c>
      <c r="E1194" s="254">
        <v>0</v>
      </c>
      <c r="F1194" s="45">
        <f t="shared" si="94"/>
        <v>0</v>
      </c>
      <c r="G1194" s="46">
        <f t="shared" si="95"/>
        <v>0</v>
      </c>
      <c r="H1194" s="45">
        <f t="shared" si="96"/>
        <v>0</v>
      </c>
    </row>
    <row r="1195" spans="2:8">
      <c r="B1195" s="100" t="s">
        <v>2958</v>
      </c>
      <c r="C1195" s="100" t="s">
        <v>4124</v>
      </c>
      <c r="D1195" s="497">
        <v>48.24</v>
      </c>
      <c r="E1195" s="254">
        <v>0</v>
      </c>
      <c r="F1195" s="45">
        <f t="shared" si="94"/>
        <v>0</v>
      </c>
      <c r="G1195" s="46">
        <f t="shared" si="95"/>
        <v>0</v>
      </c>
      <c r="H1195" s="45">
        <f t="shared" si="96"/>
        <v>0</v>
      </c>
    </row>
    <row r="1196" spans="2:8">
      <c r="B1196" s="100" t="s">
        <v>2959</v>
      </c>
      <c r="C1196" s="100" t="s">
        <v>4125</v>
      </c>
      <c r="D1196" s="497">
        <v>22.11</v>
      </c>
      <c r="E1196" s="254">
        <v>0</v>
      </c>
      <c r="F1196" s="45">
        <f t="shared" si="94"/>
        <v>0</v>
      </c>
      <c r="G1196" s="46">
        <f t="shared" si="95"/>
        <v>0</v>
      </c>
      <c r="H1196" s="45">
        <f t="shared" si="96"/>
        <v>0</v>
      </c>
    </row>
    <row r="1197" spans="2:8">
      <c r="B1197" s="100" t="s">
        <v>1044</v>
      </c>
      <c r="C1197" s="100" t="s">
        <v>4126</v>
      </c>
      <c r="D1197" s="497">
        <v>19.18</v>
      </c>
      <c r="E1197" s="254">
        <v>0</v>
      </c>
      <c r="F1197" s="45">
        <f t="shared" si="94"/>
        <v>0</v>
      </c>
      <c r="G1197" s="46">
        <f t="shared" si="95"/>
        <v>0</v>
      </c>
      <c r="H1197" s="45">
        <f t="shared" si="96"/>
        <v>0</v>
      </c>
    </row>
    <row r="1198" spans="2:8">
      <c r="B1198" s="583" t="s">
        <v>7787</v>
      </c>
      <c r="C1198" s="584"/>
      <c r="D1198" s="18">
        <f>SUM(D1165:D1197)</f>
        <v>6570.8200000000006</v>
      </c>
      <c r="E1198" s="19">
        <f>SUM(E1165:E1197)</f>
        <v>0</v>
      </c>
      <c r="F1198" s="18">
        <f>SUM(F1165:F1197)</f>
        <v>0</v>
      </c>
      <c r="G1198" s="19">
        <f>SUM(G1165:G1197)</f>
        <v>0</v>
      </c>
      <c r="H1198" s="18">
        <f>SUM(H1165:H1197)</f>
        <v>0</v>
      </c>
    </row>
    <row r="1199" spans="2:8">
      <c r="B1199" s="16"/>
      <c r="C1199" s="16"/>
      <c r="D1199" s="16"/>
      <c r="E1199" s="34"/>
      <c r="F1199" s="35"/>
      <c r="G1199" s="16"/>
      <c r="H1199" s="16"/>
    </row>
    <row r="1200" spans="2:8" ht="14.25" customHeight="1">
      <c r="B1200" s="572" t="s">
        <v>1050</v>
      </c>
      <c r="C1200" s="572"/>
      <c r="D1200" s="564" t="str">
        <f>D$13</f>
        <v>SIGTAP
08/2025</v>
      </c>
      <c r="E1200" s="570" t="str">
        <f>E$13</f>
        <v>CNES_ESTABELECIMENTO</v>
      </c>
      <c r="F1200" s="570"/>
      <c r="G1200" s="570"/>
      <c r="H1200" s="570"/>
    </row>
    <row r="1201" spans="2:9" ht="22.5">
      <c r="B1201" s="572"/>
      <c r="C1201" s="572"/>
      <c r="D1201" s="564"/>
      <c r="E1201" s="12" t="s">
        <v>12</v>
      </c>
      <c r="F1201" s="50" t="s">
        <v>3815</v>
      </c>
      <c r="G1201" s="51" t="s">
        <v>3756</v>
      </c>
      <c r="H1201" s="50" t="s">
        <v>3814</v>
      </c>
    </row>
    <row r="1202" spans="2:9">
      <c r="B1202" s="141" t="s">
        <v>1051</v>
      </c>
      <c r="C1202" s="141" t="s">
        <v>4127</v>
      </c>
      <c r="D1202" s="62">
        <v>203.74</v>
      </c>
      <c r="E1202" s="251">
        <v>0</v>
      </c>
      <c r="F1202" s="111">
        <f t="shared" ref="F1202:F1265" si="97">D1202*E1202</f>
        <v>0</v>
      </c>
      <c r="G1202" s="46">
        <f t="shared" ref="G1202:G1265" si="98">E1202/12</f>
        <v>0</v>
      </c>
      <c r="H1202" s="45">
        <f t="shared" ref="H1202:H1265" si="99">F1202/12</f>
        <v>0</v>
      </c>
    </row>
    <row r="1203" spans="2:9">
      <c r="B1203" s="141" t="s">
        <v>2979</v>
      </c>
      <c r="C1203" s="141" t="s">
        <v>4128</v>
      </c>
      <c r="D1203" s="62">
        <v>278.89999999999998</v>
      </c>
      <c r="E1203" s="254">
        <v>0</v>
      </c>
      <c r="F1203" s="45">
        <f t="shared" si="97"/>
        <v>0</v>
      </c>
      <c r="G1203" s="46">
        <f t="shared" si="98"/>
        <v>0</v>
      </c>
      <c r="H1203" s="45">
        <f t="shared" si="99"/>
        <v>0</v>
      </c>
    </row>
    <row r="1204" spans="2:9">
      <c r="B1204" s="141" t="s">
        <v>1052</v>
      </c>
      <c r="C1204" s="141" t="s">
        <v>4129</v>
      </c>
      <c r="D1204" s="62">
        <v>681.87</v>
      </c>
      <c r="E1204" s="254">
        <v>0</v>
      </c>
      <c r="F1204" s="45">
        <f t="shared" si="97"/>
        <v>0</v>
      </c>
      <c r="G1204" s="46">
        <f t="shared" si="98"/>
        <v>0</v>
      </c>
      <c r="H1204" s="45">
        <f t="shared" si="99"/>
        <v>0</v>
      </c>
    </row>
    <row r="1205" spans="2:9">
      <c r="B1205" s="141" t="s">
        <v>2980</v>
      </c>
      <c r="C1205" s="141" t="s">
        <v>4130</v>
      </c>
      <c r="D1205" s="62">
        <v>22.93</v>
      </c>
      <c r="E1205" s="254">
        <v>0</v>
      </c>
      <c r="F1205" s="45">
        <f t="shared" si="97"/>
        <v>0</v>
      </c>
      <c r="G1205" s="46">
        <f t="shared" si="98"/>
        <v>0</v>
      </c>
      <c r="H1205" s="45">
        <f t="shared" si="99"/>
        <v>0</v>
      </c>
    </row>
    <row r="1206" spans="2:9">
      <c r="B1206" s="141" t="s">
        <v>1053</v>
      </c>
      <c r="C1206" s="141" t="s">
        <v>4131</v>
      </c>
      <c r="D1206" s="62">
        <v>45</v>
      </c>
      <c r="E1206" s="254">
        <v>0</v>
      </c>
      <c r="F1206" s="45">
        <f t="shared" si="97"/>
        <v>0</v>
      </c>
      <c r="G1206" s="46">
        <f t="shared" si="98"/>
        <v>0</v>
      </c>
      <c r="H1206" s="45">
        <f t="shared" si="99"/>
        <v>0</v>
      </c>
    </row>
    <row r="1207" spans="2:9">
      <c r="B1207" s="141" t="s">
        <v>2981</v>
      </c>
      <c r="C1207" s="141" t="s">
        <v>4132</v>
      </c>
      <c r="D1207" s="62">
        <v>22.93</v>
      </c>
      <c r="E1207" s="254">
        <v>0</v>
      </c>
      <c r="F1207" s="45">
        <f t="shared" si="97"/>
        <v>0</v>
      </c>
      <c r="G1207" s="46">
        <f t="shared" si="98"/>
        <v>0</v>
      </c>
      <c r="H1207" s="45">
        <f t="shared" si="99"/>
        <v>0</v>
      </c>
    </row>
    <row r="1208" spans="2:9">
      <c r="B1208" s="141" t="s">
        <v>1054</v>
      </c>
      <c r="C1208" s="141" t="s">
        <v>4133</v>
      </c>
      <c r="D1208" s="62">
        <v>78.75</v>
      </c>
      <c r="E1208" s="254">
        <v>0</v>
      </c>
      <c r="F1208" s="45">
        <f t="shared" si="97"/>
        <v>0</v>
      </c>
      <c r="G1208" s="46">
        <f t="shared" si="98"/>
        <v>0</v>
      </c>
      <c r="H1208" s="45">
        <f t="shared" si="99"/>
        <v>0</v>
      </c>
    </row>
    <row r="1209" spans="2:9">
      <c r="B1209" s="141" t="s">
        <v>2983</v>
      </c>
      <c r="C1209" s="141" t="s">
        <v>4134</v>
      </c>
      <c r="D1209" s="62">
        <v>19.14</v>
      </c>
      <c r="E1209" s="254">
        <v>0</v>
      </c>
      <c r="F1209" s="45">
        <f t="shared" si="97"/>
        <v>0</v>
      </c>
      <c r="G1209" s="46">
        <f t="shared" si="98"/>
        <v>0</v>
      </c>
      <c r="H1209" s="45">
        <f t="shared" si="99"/>
        <v>0</v>
      </c>
    </row>
    <row r="1210" spans="2:9">
      <c r="B1210" s="141" t="s">
        <v>2984</v>
      </c>
      <c r="C1210" s="141" t="s">
        <v>4135</v>
      </c>
      <c r="D1210" s="62">
        <v>689.66</v>
      </c>
      <c r="E1210" s="254">
        <v>0</v>
      </c>
      <c r="F1210" s="45">
        <f t="shared" si="97"/>
        <v>0</v>
      </c>
      <c r="G1210" s="46">
        <f t="shared" si="98"/>
        <v>0</v>
      </c>
      <c r="H1210" s="45">
        <f t="shared" si="99"/>
        <v>0</v>
      </c>
    </row>
    <row r="1211" spans="2:9">
      <c r="B1211" s="141" t="s">
        <v>1055</v>
      </c>
      <c r="C1211" s="141" t="s">
        <v>4136</v>
      </c>
      <c r="D1211" s="62">
        <v>311.04000000000002</v>
      </c>
      <c r="E1211" s="254">
        <v>0</v>
      </c>
      <c r="F1211" s="45">
        <f t="shared" si="97"/>
        <v>0</v>
      </c>
      <c r="G1211" s="46">
        <f t="shared" si="98"/>
        <v>0</v>
      </c>
      <c r="H1211" s="45">
        <f t="shared" si="99"/>
        <v>0</v>
      </c>
    </row>
    <row r="1212" spans="2:9">
      <c r="B1212" s="141" t="s">
        <v>1058</v>
      </c>
      <c r="C1212" s="141" t="s">
        <v>4137</v>
      </c>
      <c r="D1212" s="62">
        <v>203.74</v>
      </c>
      <c r="E1212" s="254">
        <v>0</v>
      </c>
      <c r="F1212" s="45">
        <f t="shared" si="97"/>
        <v>0</v>
      </c>
      <c r="G1212" s="46">
        <f t="shared" si="98"/>
        <v>0</v>
      </c>
      <c r="H1212" s="45">
        <f t="shared" si="99"/>
        <v>0</v>
      </c>
    </row>
    <row r="1213" spans="2:9">
      <c r="B1213" s="141" t="s">
        <v>1060</v>
      </c>
      <c r="C1213" s="141" t="s">
        <v>4138</v>
      </c>
      <c r="D1213" s="62">
        <v>22.93</v>
      </c>
      <c r="E1213" s="254">
        <v>0</v>
      </c>
      <c r="F1213" s="45">
        <f t="shared" si="97"/>
        <v>0</v>
      </c>
      <c r="G1213" s="46">
        <f t="shared" si="98"/>
        <v>0</v>
      </c>
      <c r="H1213" s="45">
        <f t="shared" si="99"/>
        <v>0</v>
      </c>
    </row>
    <row r="1214" spans="2:9">
      <c r="B1214" s="141" t="s">
        <v>2985</v>
      </c>
      <c r="C1214" s="141" t="s">
        <v>4139</v>
      </c>
      <c r="D1214" s="62">
        <v>143.99</v>
      </c>
      <c r="E1214" s="254">
        <v>0</v>
      </c>
      <c r="F1214" s="45">
        <f t="shared" si="97"/>
        <v>0</v>
      </c>
      <c r="G1214" s="46">
        <f t="shared" si="98"/>
        <v>0</v>
      </c>
      <c r="H1214" s="45">
        <f t="shared" si="99"/>
        <v>0</v>
      </c>
    </row>
    <row r="1215" spans="2:9">
      <c r="B1215" s="141" t="s">
        <v>1056</v>
      </c>
      <c r="C1215" s="141" t="s">
        <v>4140</v>
      </c>
      <c r="D1215" s="62">
        <v>95.42</v>
      </c>
      <c r="E1215" s="254">
        <v>0</v>
      </c>
      <c r="F1215" s="45">
        <f t="shared" si="97"/>
        <v>0</v>
      </c>
      <c r="G1215" s="46">
        <f t="shared" si="98"/>
        <v>0</v>
      </c>
      <c r="H1215" s="45">
        <f t="shared" si="99"/>
        <v>0</v>
      </c>
    </row>
    <row r="1216" spans="2:9">
      <c r="B1216" s="141" t="s">
        <v>1057</v>
      </c>
      <c r="C1216" s="141" t="s">
        <v>4141</v>
      </c>
      <c r="D1216" s="62">
        <v>278.89999999999998</v>
      </c>
      <c r="E1216" s="254">
        <v>0</v>
      </c>
      <c r="F1216" s="111">
        <f t="shared" si="97"/>
        <v>0</v>
      </c>
      <c r="G1216" s="64">
        <f t="shared" si="98"/>
        <v>0</v>
      </c>
      <c r="H1216" s="111">
        <f t="shared" si="99"/>
        <v>0</v>
      </c>
      <c r="I1216" s="114"/>
    </row>
    <row r="1217" spans="2:9">
      <c r="B1217" s="141" t="s">
        <v>2986</v>
      </c>
      <c r="C1217" s="141" t="s">
        <v>4142</v>
      </c>
      <c r="D1217" s="62">
        <v>19.14</v>
      </c>
      <c r="E1217" s="254">
        <v>0</v>
      </c>
      <c r="F1217" s="111">
        <f t="shared" si="97"/>
        <v>0</v>
      </c>
      <c r="G1217" s="64">
        <f t="shared" si="98"/>
        <v>0</v>
      </c>
      <c r="H1217" s="111">
        <f t="shared" si="99"/>
        <v>0</v>
      </c>
      <c r="I1217" s="114"/>
    </row>
    <row r="1218" spans="2:9">
      <c r="B1218" s="141" t="s">
        <v>1061</v>
      </c>
      <c r="C1218" s="141" t="s">
        <v>4143</v>
      </c>
      <c r="D1218" s="62">
        <v>1661.76</v>
      </c>
      <c r="E1218" s="254">
        <v>0</v>
      </c>
      <c r="F1218" s="111">
        <f t="shared" si="97"/>
        <v>0</v>
      </c>
      <c r="G1218" s="64">
        <f t="shared" si="98"/>
        <v>0</v>
      </c>
      <c r="H1218" s="111">
        <f t="shared" si="99"/>
        <v>0</v>
      </c>
      <c r="I1218" s="114"/>
    </row>
    <row r="1219" spans="2:9">
      <c r="B1219" s="141" t="s">
        <v>1062</v>
      </c>
      <c r="C1219" s="141" t="s">
        <v>4144</v>
      </c>
      <c r="D1219" s="62">
        <v>1167.82</v>
      </c>
      <c r="E1219" s="254">
        <v>0</v>
      </c>
      <c r="F1219" s="45">
        <f t="shared" si="97"/>
        <v>0</v>
      </c>
      <c r="G1219" s="46">
        <f t="shared" si="98"/>
        <v>0</v>
      </c>
      <c r="H1219" s="45">
        <f t="shared" si="99"/>
        <v>0</v>
      </c>
    </row>
    <row r="1220" spans="2:9">
      <c r="B1220" s="141" t="s">
        <v>1063</v>
      </c>
      <c r="C1220" s="141" t="s">
        <v>4145</v>
      </c>
      <c r="D1220" s="62">
        <v>75.599999999999994</v>
      </c>
      <c r="E1220" s="254">
        <v>0</v>
      </c>
      <c r="F1220" s="45">
        <f t="shared" si="97"/>
        <v>0</v>
      </c>
      <c r="G1220" s="46">
        <f t="shared" si="98"/>
        <v>0</v>
      </c>
      <c r="H1220" s="45">
        <f t="shared" si="99"/>
        <v>0</v>
      </c>
    </row>
    <row r="1221" spans="2:9">
      <c r="B1221" s="141" t="s">
        <v>2988</v>
      </c>
      <c r="C1221" s="141" t="s">
        <v>4146</v>
      </c>
      <c r="D1221" s="62">
        <v>116</v>
      </c>
      <c r="E1221" s="254">
        <v>0</v>
      </c>
      <c r="F1221" s="45">
        <f t="shared" si="97"/>
        <v>0</v>
      </c>
      <c r="G1221" s="46">
        <f t="shared" si="98"/>
        <v>0</v>
      </c>
      <c r="H1221" s="45">
        <f t="shared" si="99"/>
        <v>0</v>
      </c>
    </row>
    <row r="1222" spans="2:9">
      <c r="B1222" s="141" t="s">
        <v>1064</v>
      </c>
      <c r="C1222" s="141" t="s">
        <v>4147</v>
      </c>
      <c r="D1222" s="62">
        <v>107.61</v>
      </c>
      <c r="E1222" s="254">
        <v>0</v>
      </c>
      <c r="F1222" s="45">
        <f t="shared" si="97"/>
        <v>0</v>
      </c>
      <c r="G1222" s="46">
        <f t="shared" si="98"/>
        <v>0</v>
      </c>
      <c r="H1222" s="45">
        <f t="shared" si="99"/>
        <v>0</v>
      </c>
    </row>
    <row r="1223" spans="2:9">
      <c r="B1223" s="141" t="s">
        <v>1065</v>
      </c>
      <c r="C1223" s="141" t="s">
        <v>4148</v>
      </c>
      <c r="D1223" s="62">
        <v>82.28</v>
      </c>
      <c r="E1223" s="254">
        <v>0</v>
      </c>
      <c r="F1223" s="45">
        <f t="shared" si="97"/>
        <v>0</v>
      </c>
      <c r="G1223" s="46">
        <f t="shared" si="98"/>
        <v>0</v>
      </c>
      <c r="H1223" s="45">
        <f t="shared" si="99"/>
        <v>0</v>
      </c>
    </row>
    <row r="1224" spans="2:9">
      <c r="B1224" s="141" t="s">
        <v>2989</v>
      </c>
      <c r="C1224" s="141" t="s">
        <v>4149</v>
      </c>
      <c r="D1224" s="62">
        <v>1074.8599999999999</v>
      </c>
      <c r="E1224" s="254">
        <v>0</v>
      </c>
      <c r="F1224" s="45">
        <f t="shared" si="97"/>
        <v>0</v>
      </c>
      <c r="G1224" s="46">
        <f t="shared" si="98"/>
        <v>0</v>
      </c>
      <c r="H1224" s="45">
        <f t="shared" si="99"/>
        <v>0</v>
      </c>
    </row>
    <row r="1225" spans="2:9">
      <c r="B1225" s="141" t="s">
        <v>2990</v>
      </c>
      <c r="C1225" s="141" t="s">
        <v>4150</v>
      </c>
      <c r="D1225" s="62">
        <v>161.19</v>
      </c>
      <c r="E1225" s="254">
        <v>0</v>
      </c>
      <c r="F1225" s="45">
        <f t="shared" si="97"/>
        <v>0</v>
      </c>
      <c r="G1225" s="46">
        <f t="shared" si="98"/>
        <v>0</v>
      </c>
      <c r="H1225" s="45">
        <f t="shared" si="99"/>
        <v>0</v>
      </c>
    </row>
    <row r="1226" spans="2:9">
      <c r="B1226" s="141" t="s">
        <v>2991</v>
      </c>
      <c r="C1226" s="141" t="s">
        <v>4151</v>
      </c>
      <c r="D1226" s="62">
        <v>159.37</v>
      </c>
      <c r="E1226" s="254">
        <v>0</v>
      </c>
      <c r="F1226" s="45">
        <f t="shared" si="97"/>
        <v>0</v>
      </c>
      <c r="G1226" s="46">
        <f t="shared" si="98"/>
        <v>0</v>
      </c>
      <c r="H1226" s="45">
        <f t="shared" si="99"/>
        <v>0</v>
      </c>
    </row>
    <row r="1227" spans="2:9">
      <c r="B1227" s="141" t="s">
        <v>2992</v>
      </c>
      <c r="C1227" s="141" t="s">
        <v>4152</v>
      </c>
      <c r="D1227" s="62">
        <v>22.93</v>
      </c>
      <c r="E1227" s="254">
        <v>0</v>
      </c>
      <c r="F1227" s="45">
        <f t="shared" si="97"/>
        <v>0</v>
      </c>
      <c r="G1227" s="46">
        <f t="shared" si="98"/>
        <v>0</v>
      </c>
      <c r="H1227" s="45">
        <f t="shared" si="99"/>
        <v>0</v>
      </c>
    </row>
    <row r="1228" spans="2:9">
      <c r="B1228" s="141" t="s">
        <v>2993</v>
      </c>
      <c r="C1228" s="141" t="s">
        <v>4153</v>
      </c>
      <c r="D1228" s="62">
        <v>259.2</v>
      </c>
      <c r="E1228" s="254">
        <v>0</v>
      </c>
      <c r="F1228" s="45">
        <f t="shared" si="97"/>
        <v>0</v>
      </c>
      <c r="G1228" s="46">
        <f t="shared" si="98"/>
        <v>0</v>
      </c>
      <c r="H1228" s="45">
        <f t="shared" si="99"/>
        <v>0</v>
      </c>
    </row>
    <row r="1229" spans="2:9">
      <c r="B1229" s="141" t="s">
        <v>1066</v>
      </c>
      <c r="C1229" s="141" t="s">
        <v>4154</v>
      </c>
      <c r="D1229" s="62">
        <v>381.08</v>
      </c>
      <c r="E1229" s="254">
        <v>0</v>
      </c>
      <c r="F1229" s="45">
        <f t="shared" si="97"/>
        <v>0</v>
      </c>
      <c r="G1229" s="46">
        <f t="shared" si="98"/>
        <v>0</v>
      </c>
      <c r="H1229" s="45">
        <f t="shared" si="99"/>
        <v>0</v>
      </c>
    </row>
    <row r="1230" spans="2:9">
      <c r="B1230" s="141" t="s">
        <v>2995</v>
      </c>
      <c r="C1230" s="141" t="s">
        <v>4155</v>
      </c>
      <c r="D1230" s="62">
        <v>54</v>
      </c>
      <c r="E1230" s="254">
        <v>0</v>
      </c>
      <c r="F1230" s="45">
        <f t="shared" si="97"/>
        <v>0</v>
      </c>
      <c r="G1230" s="46">
        <f t="shared" si="98"/>
        <v>0</v>
      </c>
      <c r="H1230" s="45">
        <f t="shared" si="99"/>
        <v>0</v>
      </c>
    </row>
    <row r="1231" spans="2:9">
      <c r="B1231" s="141" t="s">
        <v>1067</v>
      </c>
      <c r="C1231" s="141" t="s">
        <v>4156</v>
      </c>
      <c r="D1231" s="62">
        <v>430.46</v>
      </c>
      <c r="E1231" s="254">
        <v>0</v>
      </c>
      <c r="F1231" s="45">
        <f t="shared" si="97"/>
        <v>0</v>
      </c>
      <c r="G1231" s="46">
        <f t="shared" si="98"/>
        <v>0</v>
      </c>
      <c r="H1231" s="45">
        <f t="shared" si="99"/>
        <v>0</v>
      </c>
    </row>
    <row r="1232" spans="2:9">
      <c r="B1232" s="141" t="s">
        <v>3000</v>
      </c>
      <c r="C1232" s="141" t="s">
        <v>7051</v>
      </c>
      <c r="D1232" s="62">
        <v>389.64</v>
      </c>
      <c r="E1232" s="254">
        <v>0</v>
      </c>
      <c r="F1232" s="45">
        <f t="shared" si="97"/>
        <v>0</v>
      </c>
      <c r="G1232" s="46">
        <f t="shared" si="98"/>
        <v>0</v>
      </c>
      <c r="H1232" s="45">
        <f t="shared" si="99"/>
        <v>0</v>
      </c>
    </row>
    <row r="1233" spans="2:9">
      <c r="B1233" s="141" t="s">
        <v>3001</v>
      </c>
      <c r="C1233" s="141" t="s">
        <v>7052</v>
      </c>
      <c r="D1233" s="62">
        <v>468.6</v>
      </c>
      <c r="E1233" s="254">
        <v>0</v>
      </c>
      <c r="F1233" s="45">
        <f t="shared" si="97"/>
        <v>0</v>
      </c>
      <c r="G1233" s="46">
        <f t="shared" si="98"/>
        <v>0</v>
      </c>
      <c r="H1233" s="45">
        <f t="shared" si="99"/>
        <v>0</v>
      </c>
    </row>
    <row r="1234" spans="2:9">
      <c r="B1234" s="141" t="s">
        <v>3002</v>
      </c>
      <c r="C1234" s="141" t="s">
        <v>4157</v>
      </c>
      <c r="D1234" s="62">
        <v>389.64</v>
      </c>
      <c r="E1234" s="254">
        <v>0</v>
      </c>
      <c r="F1234" s="45">
        <f t="shared" si="97"/>
        <v>0</v>
      </c>
      <c r="G1234" s="46">
        <f t="shared" si="98"/>
        <v>0</v>
      </c>
      <c r="H1234" s="45">
        <f t="shared" si="99"/>
        <v>0</v>
      </c>
    </row>
    <row r="1235" spans="2:9">
      <c r="B1235" s="141" t="s">
        <v>3003</v>
      </c>
      <c r="C1235" s="141" t="s">
        <v>4158</v>
      </c>
      <c r="D1235" s="62">
        <v>282.08</v>
      </c>
      <c r="E1235" s="254">
        <v>0</v>
      </c>
      <c r="F1235" s="45">
        <f t="shared" si="97"/>
        <v>0</v>
      </c>
      <c r="G1235" s="46">
        <f t="shared" si="98"/>
        <v>0</v>
      </c>
      <c r="H1235" s="45">
        <f t="shared" si="99"/>
        <v>0</v>
      </c>
    </row>
    <row r="1236" spans="2:9">
      <c r="B1236" s="141" t="s">
        <v>1068</v>
      </c>
      <c r="C1236" s="141" t="s">
        <v>4159</v>
      </c>
      <c r="D1236" s="62">
        <v>415.57</v>
      </c>
      <c r="E1236" s="254">
        <v>0</v>
      </c>
      <c r="F1236" s="45">
        <f t="shared" si="97"/>
        <v>0</v>
      </c>
      <c r="G1236" s="46">
        <f t="shared" si="98"/>
        <v>0</v>
      </c>
      <c r="H1236" s="45">
        <f t="shared" si="99"/>
        <v>0</v>
      </c>
    </row>
    <row r="1237" spans="2:9">
      <c r="B1237" s="141" t="s">
        <v>1069</v>
      </c>
      <c r="C1237" s="141" t="s">
        <v>4160</v>
      </c>
      <c r="D1237" s="62">
        <v>587.51</v>
      </c>
      <c r="E1237" s="254">
        <v>0</v>
      </c>
      <c r="F1237" s="45">
        <f t="shared" si="97"/>
        <v>0</v>
      </c>
      <c r="G1237" s="46">
        <f t="shared" si="98"/>
        <v>0</v>
      </c>
      <c r="H1237" s="45">
        <f t="shared" si="99"/>
        <v>0</v>
      </c>
    </row>
    <row r="1238" spans="2:9">
      <c r="B1238" s="141" t="s">
        <v>1070</v>
      </c>
      <c r="C1238" s="141" t="s">
        <v>4161</v>
      </c>
      <c r="D1238" s="62">
        <v>846.19</v>
      </c>
      <c r="E1238" s="254">
        <v>0</v>
      </c>
      <c r="F1238" s="45">
        <f t="shared" si="97"/>
        <v>0</v>
      </c>
      <c r="G1238" s="46">
        <f t="shared" si="98"/>
        <v>0</v>
      </c>
      <c r="H1238" s="45">
        <f t="shared" si="99"/>
        <v>0</v>
      </c>
    </row>
    <row r="1239" spans="2:9">
      <c r="B1239" s="141" t="s">
        <v>3008</v>
      </c>
      <c r="C1239" s="141" t="s">
        <v>4162</v>
      </c>
      <c r="D1239" s="62">
        <v>22.93</v>
      </c>
      <c r="E1239" s="254">
        <v>0</v>
      </c>
      <c r="F1239" s="45">
        <f t="shared" si="97"/>
        <v>0</v>
      </c>
      <c r="G1239" s="46">
        <f t="shared" si="98"/>
        <v>0</v>
      </c>
      <c r="H1239" s="45">
        <f t="shared" si="99"/>
        <v>0</v>
      </c>
    </row>
    <row r="1240" spans="2:9">
      <c r="B1240" s="141" t="s">
        <v>1071</v>
      </c>
      <c r="C1240" s="141" t="s">
        <v>4163</v>
      </c>
      <c r="D1240" s="62">
        <v>116.42</v>
      </c>
      <c r="E1240" s="254">
        <v>0</v>
      </c>
      <c r="F1240" s="45">
        <f t="shared" si="97"/>
        <v>0</v>
      </c>
      <c r="G1240" s="46">
        <f t="shared" si="98"/>
        <v>0</v>
      </c>
      <c r="H1240" s="45">
        <f t="shared" si="99"/>
        <v>0</v>
      </c>
    </row>
    <row r="1241" spans="2:9">
      <c r="B1241" s="141" t="s">
        <v>1072</v>
      </c>
      <c r="C1241" s="141" t="s">
        <v>4164</v>
      </c>
      <c r="D1241" s="62">
        <v>449.44</v>
      </c>
      <c r="E1241" s="254">
        <v>0</v>
      </c>
      <c r="F1241" s="111">
        <f t="shared" si="97"/>
        <v>0</v>
      </c>
      <c r="G1241" s="64">
        <f t="shared" si="98"/>
        <v>0</v>
      </c>
      <c r="H1241" s="111">
        <f t="shared" si="99"/>
        <v>0</v>
      </c>
      <c r="I1241" s="114"/>
    </row>
    <row r="1242" spans="2:9">
      <c r="B1242" s="141" t="s">
        <v>1073</v>
      </c>
      <c r="C1242" s="141" t="s">
        <v>4165</v>
      </c>
      <c r="D1242" s="62">
        <v>453.6</v>
      </c>
      <c r="E1242" s="254">
        <v>0</v>
      </c>
      <c r="F1242" s="45">
        <f t="shared" si="97"/>
        <v>0</v>
      </c>
      <c r="G1242" s="46">
        <f t="shared" si="98"/>
        <v>0</v>
      </c>
      <c r="H1242" s="45">
        <f t="shared" si="99"/>
        <v>0</v>
      </c>
    </row>
    <row r="1243" spans="2:9">
      <c r="B1243" s="141" t="s">
        <v>1074</v>
      </c>
      <c r="C1243" s="141" t="s">
        <v>4166</v>
      </c>
      <c r="D1243" s="62">
        <v>180.45</v>
      </c>
      <c r="E1243" s="254">
        <v>0</v>
      </c>
      <c r="F1243" s="45">
        <f t="shared" si="97"/>
        <v>0</v>
      </c>
      <c r="G1243" s="46">
        <f t="shared" si="98"/>
        <v>0</v>
      </c>
      <c r="H1243" s="45">
        <f t="shared" si="99"/>
        <v>0</v>
      </c>
    </row>
    <row r="1244" spans="2:9">
      <c r="B1244" s="141" t="s">
        <v>1075</v>
      </c>
      <c r="C1244" s="141" t="s">
        <v>4167</v>
      </c>
      <c r="D1244" s="62">
        <v>112.77</v>
      </c>
      <c r="E1244" s="254">
        <v>0</v>
      </c>
      <c r="F1244" s="45">
        <f t="shared" si="97"/>
        <v>0</v>
      </c>
      <c r="G1244" s="46">
        <f t="shared" si="98"/>
        <v>0</v>
      </c>
      <c r="H1244" s="45">
        <f t="shared" si="99"/>
        <v>0</v>
      </c>
    </row>
    <row r="1245" spans="2:9">
      <c r="B1245" s="141" t="s">
        <v>3011</v>
      </c>
      <c r="C1245" s="141" t="s">
        <v>4168</v>
      </c>
      <c r="D1245" s="62">
        <v>19.14</v>
      </c>
      <c r="E1245" s="254">
        <v>0</v>
      </c>
      <c r="F1245" s="45">
        <f t="shared" si="97"/>
        <v>0</v>
      </c>
      <c r="G1245" s="46">
        <f t="shared" si="98"/>
        <v>0</v>
      </c>
      <c r="H1245" s="45">
        <f t="shared" si="99"/>
        <v>0</v>
      </c>
    </row>
    <row r="1246" spans="2:9">
      <c r="B1246" s="141" t="s">
        <v>3012</v>
      </c>
      <c r="C1246" s="141" t="s">
        <v>4169</v>
      </c>
      <c r="D1246" s="62">
        <v>587.51</v>
      </c>
      <c r="E1246" s="254">
        <v>0</v>
      </c>
      <c r="F1246" s="45">
        <f t="shared" si="97"/>
        <v>0</v>
      </c>
      <c r="G1246" s="46">
        <f t="shared" si="98"/>
        <v>0</v>
      </c>
      <c r="H1246" s="45">
        <f t="shared" si="99"/>
        <v>0</v>
      </c>
    </row>
    <row r="1247" spans="2:9">
      <c r="B1247" s="141" t="s">
        <v>3013</v>
      </c>
      <c r="C1247" s="141" t="s">
        <v>4170</v>
      </c>
      <c r="D1247" s="62">
        <v>453.41</v>
      </c>
      <c r="E1247" s="254">
        <v>0</v>
      </c>
      <c r="F1247" s="45">
        <f t="shared" si="97"/>
        <v>0</v>
      </c>
      <c r="G1247" s="46">
        <f t="shared" si="98"/>
        <v>0</v>
      </c>
      <c r="H1247" s="45">
        <f t="shared" si="99"/>
        <v>0</v>
      </c>
    </row>
    <row r="1248" spans="2:9">
      <c r="B1248" s="141" t="s">
        <v>1076</v>
      </c>
      <c r="C1248" s="141" t="s">
        <v>4171</v>
      </c>
      <c r="D1248" s="62">
        <v>19.14</v>
      </c>
      <c r="E1248" s="254">
        <v>0</v>
      </c>
      <c r="F1248" s="45">
        <f t="shared" si="97"/>
        <v>0</v>
      </c>
      <c r="G1248" s="46">
        <f t="shared" si="98"/>
        <v>0</v>
      </c>
      <c r="H1248" s="45">
        <f t="shared" si="99"/>
        <v>0</v>
      </c>
    </row>
    <row r="1249" spans="2:9">
      <c r="B1249" s="141" t="s">
        <v>3014</v>
      </c>
      <c r="C1249" s="141" t="s">
        <v>4172</v>
      </c>
      <c r="D1249" s="62">
        <v>259.2</v>
      </c>
      <c r="E1249" s="254">
        <v>0</v>
      </c>
      <c r="F1249" s="45">
        <f t="shared" si="97"/>
        <v>0</v>
      </c>
      <c r="G1249" s="46">
        <f t="shared" si="98"/>
        <v>0</v>
      </c>
      <c r="H1249" s="45">
        <f t="shared" si="99"/>
        <v>0</v>
      </c>
    </row>
    <row r="1250" spans="2:9">
      <c r="B1250" s="141" t="s">
        <v>1077</v>
      </c>
      <c r="C1250" s="141" t="s">
        <v>4173</v>
      </c>
      <c r="D1250" s="62">
        <v>82.28</v>
      </c>
      <c r="E1250" s="254">
        <v>0</v>
      </c>
      <c r="F1250" s="111">
        <f t="shared" si="97"/>
        <v>0</v>
      </c>
      <c r="G1250" s="64">
        <f t="shared" si="98"/>
        <v>0</v>
      </c>
      <c r="H1250" s="111">
        <f t="shared" si="99"/>
        <v>0</v>
      </c>
      <c r="I1250" s="114"/>
    </row>
    <row r="1251" spans="2:9">
      <c r="B1251" s="141" t="s">
        <v>1078</v>
      </c>
      <c r="C1251" s="141" t="s">
        <v>4174</v>
      </c>
      <c r="D1251" s="62">
        <v>531.6</v>
      </c>
      <c r="E1251" s="254">
        <v>0</v>
      </c>
      <c r="F1251" s="45">
        <f t="shared" si="97"/>
        <v>0</v>
      </c>
      <c r="G1251" s="46">
        <f t="shared" si="98"/>
        <v>0</v>
      </c>
      <c r="H1251" s="45">
        <f t="shared" si="99"/>
        <v>0</v>
      </c>
    </row>
    <row r="1252" spans="2:9">
      <c r="B1252" s="141" t="s">
        <v>3015</v>
      </c>
      <c r="C1252" s="141" t="s">
        <v>4175</v>
      </c>
      <c r="D1252" s="62">
        <v>483.6</v>
      </c>
      <c r="E1252" s="254">
        <v>0</v>
      </c>
      <c r="F1252" s="45">
        <f t="shared" si="97"/>
        <v>0</v>
      </c>
      <c r="G1252" s="46">
        <f t="shared" si="98"/>
        <v>0</v>
      </c>
      <c r="H1252" s="45">
        <f t="shared" si="99"/>
        <v>0</v>
      </c>
    </row>
    <row r="1253" spans="2:9">
      <c r="B1253" s="141" t="s">
        <v>1079</v>
      </c>
      <c r="C1253" s="141" t="s">
        <v>4176</v>
      </c>
      <c r="D1253" s="62">
        <v>651.6</v>
      </c>
      <c r="E1253" s="254">
        <v>0</v>
      </c>
      <c r="F1253" s="45">
        <f t="shared" si="97"/>
        <v>0</v>
      </c>
      <c r="G1253" s="46">
        <f t="shared" si="98"/>
        <v>0</v>
      </c>
      <c r="H1253" s="45">
        <f t="shared" si="99"/>
        <v>0</v>
      </c>
    </row>
    <row r="1254" spans="2:9">
      <c r="B1254" s="141" t="s">
        <v>1080</v>
      </c>
      <c r="C1254" s="141" t="s">
        <v>4177</v>
      </c>
      <c r="D1254" s="62">
        <v>45</v>
      </c>
      <c r="E1254" s="254">
        <v>0</v>
      </c>
      <c r="F1254" s="45">
        <f t="shared" si="97"/>
        <v>0</v>
      </c>
      <c r="G1254" s="46">
        <f t="shared" si="98"/>
        <v>0</v>
      </c>
      <c r="H1254" s="45">
        <f t="shared" si="99"/>
        <v>0</v>
      </c>
    </row>
    <row r="1255" spans="2:9">
      <c r="B1255" s="141" t="s">
        <v>3016</v>
      </c>
      <c r="C1255" s="141" t="s">
        <v>4178</v>
      </c>
      <c r="D1255" s="62">
        <v>902.95</v>
      </c>
      <c r="E1255" s="254">
        <v>0</v>
      </c>
      <c r="F1255" s="45">
        <f t="shared" si="97"/>
        <v>0</v>
      </c>
      <c r="G1255" s="46">
        <f t="shared" si="98"/>
        <v>0</v>
      </c>
      <c r="H1255" s="45">
        <f t="shared" si="99"/>
        <v>0</v>
      </c>
    </row>
    <row r="1256" spans="2:9">
      <c r="B1256" s="141" t="s">
        <v>1082</v>
      </c>
      <c r="C1256" s="141" t="s">
        <v>4179</v>
      </c>
      <c r="D1256" s="62">
        <v>1112.83</v>
      </c>
      <c r="E1256" s="254">
        <v>0</v>
      </c>
      <c r="F1256" s="45">
        <f t="shared" si="97"/>
        <v>0</v>
      </c>
      <c r="G1256" s="46">
        <f t="shared" si="98"/>
        <v>0</v>
      </c>
      <c r="H1256" s="45">
        <f t="shared" si="99"/>
        <v>0</v>
      </c>
    </row>
    <row r="1257" spans="2:9">
      <c r="B1257" s="141" t="s">
        <v>3017</v>
      </c>
      <c r="C1257" s="141" t="s">
        <v>4180</v>
      </c>
      <c r="D1257" s="62">
        <v>8.24</v>
      </c>
      <c r="E1257" s="254">
        <v>0</v>
      </c>
      <c r="F1257" s="45">
        <f t="shared" si="97"/>
        <v>0</v>
      </c>
      <c r="G1257" s="46">
        <f t="shared" si="98"/>
        <v>0</v>
      </c>
      <c r="H1257" s="45">
        <f t="shared" si="99"/>
        <v>0</v>
      </c>
    </row>
    <row r="1258" spans="2:9">
      <c r="B1258" s="141" t="s">
        <v>1083</v>
      </c>
      <c r="C1258" s="141" t="s">
        <v>4181</v>
      </c>
      <c r="D1258" s="62">
        <v>297.45999999999998</v>
      </c>
      <c r="E1258" s="254">
        <v>0</v>
      </c>
      <c r="F1258" s="45">
        <f t="shared" si="97"/>
        <v>0</v>
      </c>
      <c r="G1258" s="46">
        <f t="shared" si="98"/>
        <v>0</v>
      </c>
      <c r="H1258" s="45">
        <f t="shared" si="99"/>
        <v>0</v>
      </c>
    </row>
    <row r="1259" spans="2:9">
      <c r="B1259" s="141" t="s">
        <v>1084</v>
      </c>
      <c r="C1259" s="141" t="s">
        <v>4182</v>
      </c>
      <c r="D1259" s="62">
        <v>45</v>
      </c>
      <c r="E1259" s="254">
        <v>0</v>
      </c>
      <c r="F1259" s="45">
        <f t="shared" si="97"/>
        <v>0</v>
      </c>
      <c r="G1259" s="46">
        <f t="shared" si="98"/>
        <v>0</v>
      </c>
      <c r="H1259" s="45">
        <f t="shared" si="99"/>
        <v>0</v>
      </c>
    </row>
    <row r="1260" spans="2:9">
      <c r="B1260" s="141" t="s">
        <v>1085</v>
      </c>
      <c r="C1260" s="141" t="s">
        <v>4183</v>
      </c>
      <c r="D1260" s="62">
        <v>82.28</v>
      </c>
      <c r="E1260" s="254">
        <v>0</v>
      </c>
      <c r="F1260" s="45">
        <f t="shared" si="97"/>
        <v>0</v>
      </c>
      <c r="G1260" s="46">
        <f t="shared" si="98"/>
        <v>0</v>
      </c>
      <c r="H1260" s="45">
        <f t="shared" si="99"/>
        <v>0</v>
      </c>
    </row>
    <row r="1261" spans="2:9">
      <c r="B1261" s="141" t="s">
        <v>1086</v>
      </c>
      <c r="C1261" s="141" t="s">
        <v>4184</v>
      </c>
      <c r="D1261" s="62">
        <v>172.27</v>
      </c>
      <c r="E1261" s="254">
        <v>0</v>
      </c>
      <c r="F1261" s="45">
        <f t="shared" si="97"/>
        <v>0</v>
      </c>
      <c r="G1261" s="46">
        <f t="shared" si="98"/>
        <v>0</v>
      </c>
      <c r="H1261" s="45">
        <f t="shared" si="99"/>
        <v>0</v>
      </c>
    </row>
    <row r="1262" spans="2:9">
      <c r="B1262" s="141" t="s">
        <v>1087</v>
      </c>
      <c r="C1262" s="141" t="s">
        <v>4185</v>
      </c>
      <c r="D1262" s="62">
        <v>436.44</v>
      </c>
      <c r="E1262" s="254">
        <v>0</v>
      </c>
      <c r="F1262" s="45">
        <f t="shared" si="97"/>
        <v>0</v>
      </c>
      <c r="G1262" s="46">
        <f t="shared" si="98"/>
        <v>0</v>
      </c>
      <c r="H1262" s="45">
        <f t="shared" si="99"/>
        <v>0</v>
      </c>
    </row>
    <row r="1263" spans="2:9">
      <c r="B1263" s="141" t="s">
        <v>1088</v>
      </c>
      <c r="C1263" s="141" t="s">
        <v>4186</v>
      </c>
      <c r="D1263" s="62">
        <v>335.72</v>
      </c>
      <c r="E1263" s="254">
        <v>0</v>
      </c>
      <c r="F1263" s="45">
        <f t="shared" si="97"/>
        <v>0</v>
      </c>
      <c r="G1263" s="46">
        <f t="shared" si="98"/>
        <v>0</v>
      </c>
      <c r="H1263" s="45">
        <f t="shared" si="99"/>
        <v>0</v>
      </c>
    </row>
    <row r="1264" spans="2:9">
      <c r="B1264" s="141" t="s">
        <v>1089</v>
      </c>
      <c r="C1264" s="141" t="s">
        <v>4187</v>
      </c>
      <c r="D1264" s="62">
        <v>25</v>
      </c>
      <c r="E1264" s="254">
        <v>0</v>
      </c>
      <c r="F1264" s="111">
        <f t="shared" si="97"/>
        <v>0</v>
      </c>
      <c r="G1264" s="64">
        <f t="shared" si="98"/>
        <v>0</v>
      </c>
      <c r="H1264" s="111">
        <f t="shared" si="99"/>
        <v>0</v>
      </c>
      <c r="I1264" s="114"/>
    </row>
    <row r="1265" spans="2:9">
      <c r="B1265" s="141" t="s">
        <v>1090</v>
      </c>
      <c r="C1265" s="141" t="s">
        <v>4188</v>
      </c>
      <c r="D1265" s="62">
        <v>45</v>
      </c>
      <c r="E1265" s="254">
        <v>0</v>
      </c>
      <c r="F1265" s="111">
        <f t="shared" si="97"/>
        <v>0</v>
      </c>
      <c r="G1265" s="64">
        <f t="shared" si="98"/>
        <v>0</v>
      </c>
      <c r="H1265" s="111">
        <f t="shared" si="99"/>
        <v>0</v>
      </c>
      <c r="I1265" s="114"/>
    </row>
    <row r="1266" spans="2:9">
      <c r="B1266" s="141" t="s">
        <v>1091</v>
      </c>
      <c r="C1266" s="141" t="s">
        <v>4189</v>
      </c>
      <c r="D1266" s="62">
        <v>544.88</v>
      </c>
      <c r="E1266" s="254">
        <v>0</v>
      </c>
      <c r="F1266" s="111">
        <f t="shared" ref="F1266:F1272" si="100">D1266*E1266</f>
        <v>0</v>
      </c>
      <c r="G1266" s="64">
        <f t="shared" ref="G1266:G1272" si="101">E1266/12</f>
        <v>0</v>
      </c>
      <c r="H1266" s="111">
        <f t="shared" ref="H1266:H1272" si="102">F1266/12</f>
        <v>0</v>
      </c>
      <c r="I1266" s="114"/>
    </row>
    <row r="1267" spans="2:9">
      <c r="B1267" s="141" t="s">
        <v>1092</v>
      </c>
      <c r="C1267" s="141" t="s">
        <v>4190</v>
      </c>
      <c r="D1267" s="62">
        <v>82.28</v>
      </c>
      <c r="E1267" s="254">
        <v>0</v>
      </c>
      <c r="F1267" s="111">
        <f t="shared" si="100"/>
        <v>0</v>
      </c>
      <c r="G1267" s="64">
        <f t="shared" si="101"/>
        <v>0</v>
      </c>
      <c r="H1267" s="111">
        <f t="shared" si="102"/>
        <v>0</v>
      </c>
      <c r="I1267" s="114"/>
    </row>
    <row r="1268" spans="2:9">
      <c r="B1268" s="141" t="s">
        <v>1093</v>
      </c>
      <c r="C1268" s="141" t="s">
        <v>4191</v>
      </c>
      <c r="D1268" s="62">
        <v>164.08</v>
      </c>
      <c r="E1268" s="254">
        <v>0</v>
      </c>
      <c r="F1268" s="111">
        <f t="shared" si="100"/>
        <v>0</v>
      </c>
      <c r="G1268" s="64">
        <f t="shared" si="101"/>
        <v>0</v>
      </c>
      <c r="H1268" s="111">
        <f t="shared" si="102"/>
        <v>0</v>
      </c>
      <c r="I1268" s="114"/>
    </row>
    <row r="1269" spans="2:9">
      <c r="B1269" s="141" t="s">
        <v>1094</v>
      </c>
      <c r="C1269" s="141" t="s">
        <v>4192</v>
      </c>
      <c r="D1269" s="62">
        <v>898.35</v>
      </c>
      <c r="E1269" s="254">
        <v>0</v>
      </c>
      <c r="F1269" s="111">
        <f t="shared" si="100"/>
        <v>0</v>
      </c>
      <c r="G1269" s="64">
        <f t="shared" si="101"/>
        <v>0</v>
      </c>
      <c r="H1269" s="111">
        <f t="shared" si="102"/>
        <v>0</v>
      </c>
      <c r="I1269" s="114"/>
    </row>
    <row r="1270" spans="2:9">
      <c r="B1270" s="141" t="s">
        <v>1096</v>
      </c>
      <c r="C1270" s="141" t="s">
        <v>4193</v>
      </c>
      <c r="D1270" s="62">
        <v>209.55</v>
      </c>
      <c r="E1270" s="254">
        <v>0</v>
      </c>
      <c r="F1270" s="111">
        <f t="shared" si="100"/>
        <v>0</v>
      </c>
      <c r="G1270" s="64">
        <f t="shared" si="101"/>
        <v>0</v>
      </c>
      <c r="H1270" s="111">
        <f t="shared" si="102"/>
        <v>0</v>
      </c>
      <c r="I1270" s="114"/>
    </row>
    <row r="1271" spans="2:9">
      <c r="B1271" s="141" t="s">
        <v>1097</v>
      </c>
      <c r="C1271" s="141" t="s">
        <v>4194</v>
      </c>
      <c r="D1271" s="62">
        <v>172.12</v>
      </c>
      <c r="E1271" s="254">
        <v>0</v>
      </c>
      <c r="F1271" s="111">
        <f t="shared" si="100"/>
        <v>0</v>
      </c>
      <c r="G1271" s="64">
        <f t="shared" si="101"/>
        <v>0</v>
      </c>
      <c r="H1271" s="111">
        <f t="shared" si="102"/>
        <v>0</v>
      </c>
      <c r="I1271" s="114"/>
    </row>
    <row r="1272" spans="2:9">
      <c r="B1272" s="141" t="s">
        <v>4195</v>
      </c>
      <c r="C1272" s="141" t="s">
        <v>4196</v>
      </c>
      <c r="D1272" s="62">
        <v>292.72000000000003</v>
      </c>
      <c r="E1272" s="254">
        <v>0</v>
      </c>
      <c r="F1272" s="111">
        <f t="shared" si="100"/>
        <v>0</v>
      </c>
      <c r="G1272" s="64">
        <f t="shared" si="101"/>
        <v>0</v>
      </c>
      <c r="H1272" s="111">
        <f t="shared" si="102"/>
        <v>0</v>
      </c>
      <c r="I1272" s="114"/>
    </row>
    <row r="1273" spans="2:9">
      <c r="B1273" s="606" t="s">
        <v>7788</v>
      </c>
      <c r="C1273" s="607"/>
      <c r="D1273" s="18">
        <f>SUM(D1202:D1272)</f>
        <v>22546.730000000003</v>
      </c>
      <c r="E1273" s="19">
        <f>SUM(E1202:E1272)</f>
        <v>0</v>
      </c>
      <c r="F1273" s="18">
        <f>SUM(F1202:F1272)</f>
        <v>0</v>
      </c>
      <c r="G1273" s="19">
        <f>SUM(G1202:G1272)</f>
        <v>0</v>
      </c>
      <c r="H1273" s="18">
        <f>SUM(H1202:H1272)</f>
        <v>0</v>
      </c>
    </row>
    <row r="1274" spans="2:9">
      <c r="B1274" s="55"/>
      <c r="C1274" s="16"/>
      <c r="D1274" s="16"/>
      <c r="E1274" s="34"/>
      <c r="F1274" s="35"/>
      <c r="G1274" s="16"/>
      <c r="H1274" s="16"/>
    </row>
    <row r="1275" spans="2:9" ht="14.25" customHeight="1">
      <c r="B1275" s="585" t="s">
        <v>1098</v>
      </c>
      <c r="C1275" s="586"/>
      <c r="D1275" s="564" t="str">
        <f>D$13</f>
        <v>SIGTAP
08/2025</v>
      </c>
      <c r="E1275" s="570" t="str">
        <f>E$13</f>
        <v>CNES_ESTABELECIMENTO</v>
      </c>
      <c r="F1275" s="570"/>
      <c r="G1275" s="570"/>
      <c r="H1275" s="570"/>
    </row>
    <row r="1276" spans="2:9" ht="22.5">
      <c r="B1276" s="587"/>
      <c r="C1276" s="588"/>
      <c r="D1276" s="564"/>
      <c r="E1276" s="12" t="s">
        <v>12</v>
      </c>
      <c r="F1276" s="50" t="s">
        <v>3815</v>
      </c>
      <c r="G1276" s="51" t="s">
        <v>3756</v>
      </c>
      <c r="H1276" s="50" t="s">
        <v>3814</v>
      </c>
    </row>
    <row r="1277" spans="2:9" ht="14.25" customHeight="1">
      <c r="B1277" s="57" t="s">
        <v>1108</v>
      </c>
      <c r="C1277" s="117" t="s">
        <v>2144</v>
      </c>
      <c r="D1277" s="62">
        <v>6.19</v>
      </c>
      <c r="E1277" s="254">
        <v>0</v>
      </c>
      <c r="F1277" s="45">
        <f t="shared" ref="F1277:F1282" si="103">D1277*E1277</f>
        <v>0</v>
      </c>
      <c r="G1277" s="46">
        <f t="shared" ref="G1277:G1282" si="104">E1277/12</f>
        <v>0</v>
      </c>
      <c r="H1277" s="45">
        <f t="shared" ref="H1277:H1282" si="105">F1277/12</f>
        <v>0</v>
      </c>
    </row>
    <row r="1278" spans="2:9" ht="14.25" customHeight="1">
      <c r="B1278" s="57" t="s">
        <v>1112</v>
      </c>
      <c r="C1278" s="117" t="s">
        <v>4197</v>
      </c>
      <c r="D1278" s="62">
        <v>29.86</v>
      </c>
      <c r="E1278" s="254">
        <v>0</v>
      </c>
      <c r="F1278" s="45">
        <f t="shared" si="103"/>
        <v>0</v>
      </c>
      <c r="G1278" s="46">
        <f t="shared" si="104"/>
        <v>0</v>
      </c>
      <c r="H1278" s="45">
        <f t="shared" si="105"/>
        <v>0</v>
      </c>
    </row>
    <row r="1279" spans="2:9" ht="14.25" customHeight="1">
      <c r="B1279" s="57" t="s">
        <v>1113</v>
      </c>
      <c r="C1279" s="117" t="s">
        <v>4198</v>
      </c>
      <c r="D1279" s="62">
        <v>29.86</v>
      </c>
      <c r="E1279" s="254">
        <v>0</v>
      </c>
      <c r="F1279" s="111">
        <f t="shared" si="103"/>
        <v>0</v>
      </c>
      <c r="G1279" s="64">
        <f t="shared" si="104"/>
        <v>0</v>
      </c>
      <c r="H1279" s="111">
        <f t="shared" si="105"/>
        <v>0</v>
      </c>
      <c r="I1279" s="114"/>
    </row>
    <row r="1280" spans="2:9" ht="14.25" customHeight="1">
      <c r="B1280" s="57" t="s">
        <v>3060</v>
      </c>
      <c r="C1280" s="117" t="s">
        <v>4199</v>
      </c>
      <c r="D1280" s="62">
        <v>38.39</v>
      </c>
      <c r="E1280" s="254">
        <v>0</v>
      </c>
      <c r="F1280" s="45">
        <f t="shared" si="103"/>
        <v>0</v>
      </c>
      <c r="G1280" s="46">
        <f t="shared" si="104"/>
        <v>0</v>
      </c>
      <c r="H1280" s="45">
        <f t="shared" si="105"/>
        <v>0</v>
      </c>
    </row>
    <row r="1281" spans="2:9" ht="14.25" customHeight="1">
      <c r="B1281" s="57" t="s">
        <v>3062</v>
      </c>
      <c r="C1281" s="117" t="s">
        <v>4200</v>
      </c>
      <c r="D1281" s="62">
        <v>16.920000000000002</v>
      </c>
      <c r="E1281" s="254">
        <v>0</v>
      </c>
      <c r="F1281" s="45">
        <f t="shared" si="103"/>
        <v>0</v>
      </c>
      <c r="G1281" s="46">
        <f t="shared" si="104"/>
        <v>0</v>
      </c>
      <c r="H1281" s="45">
        <f t="shared" si="105"/>
        <v>0</v>
      </c>
    </row>
    <row r="1282" spans="2:9" ht="14.25" customHeight="1">
      <c r="B1282" s="57" t="s">
        <v>1131</v>
      </c>
      <c r="C1282" s="117" t="s">
        <v>4201</v>
      </c>
      <c r="D1282" s="62">
        <v>20.74</v>
      </c>
      <c r="E1282" s="254">
        <v>0</v>
      </c>
      <c r="F1282" s="111">
        <f t="shared" si="103"/>
        <v>0</v>
      </c>
      <c r="G1282" s="64">
        <f t="shared" si="104"/>
        <v>0</v>
      </c>
      <c r="H1282" s="111">
        <f t="shared" si="105"/>
        <v>0</v>
      </c>
      <c r="I1282" s="114"/>
    </row>
    <row r="1283" spans="2:9">
      <c r="B1283" s="582" t="s">
        <v>7789</v>
      </c>
      <c r="C1283" s="582"/>
      <c r="D1283" s="18">
        <f>SUM(D1277:D1282)</f>
        <v>141.96</v>
      </c>
      <c r="E1283" s="19">
        <f>SUM(E1277:E1282)</f>
        <v>0</v>
      </c>
      <c r="F1283" s="18">
        <f>SUM(F1277:F1282)</f>
        <v>0</v>
      </c>
      <c r="G1283" s="19">
        <f>SUM(G1277:G1282)</f>
        <v>0</v>
      </c>
      <c r="H1283" s="18">
        <f>SUM(H1277:H1282)</f>
        <v>0</v>
      </c>
    </row>
    <row r="1284" spans="2:9">
      <c r="B1284" s="55"/>
      <c r="C1284" s="16"/>
      <c r="D1284" s="16"/>
      <c r="E1284" s="34"/>
      <c r="F1284" s="35"/>
      <c r="G1284" s="16"/>
      <c r="H1284" s="16"/>
    </row>
    <row r="1285" spans="2:9" ht="14.25" customHeight="1">
      <c r="B1285" s="619" t="s">
        <v>1132</v>
      </c>
      <c r="C1285" s="619"/>
      <c r="D1285" s="564" t="str">
        <f>D$13</f>
        <v>SIGTAP
08/2025</v>
      </c>
      <c r="E1285" s="570" t="str">
        <f>E$13</f>
        <v>CNES_ESTABELECIMENTO</v>
      </c>
      <c r="F1285" s="570"/>
      <c r="G1285" s="570"/>
      <c r="H1285" s="570"/>
    </row>
    <row r="1286" spans="2:9" ht="22.5">
      <c r="B1286" s="619"/>
      <c r="C1286" s="619"/>
      <c r="D1286" s="564"/>
      <c r="E1286" s="58" t="s">
        <v>12</v>
      </c>
      <c r="F1286" s="59" t="s">
        <v>3815</v>
      </c>
      <c r="G1286" s="60" t="s">
        <v>3756</v>
      </c>
      <c r="H1286" s="59" t="s">
        <v>3814</v>
      </c>
    </row>
    <row r="1287" spans="2:9">
      <c r="B1287" s="100" t="s">
        <v>3097</v>
      </c>
      <c r="C1287" s="100" t="s">
        <v>4202</v>
      </c>
      <c r="D1287" s="62">
        <v>31.26</v>
      </c>
      <c r="E1287" s="254">
        <v>0</v>
      </c>
      <c r="F1287" s="45">
        <f t="shared" ref="F1287:F1303" si="106">D1287*E1287</f>
        <v>0</v>
      </c>
      <c r="G1287" s="46">
        <f t="shared" ref="G1287:G1303" si="107">E1287/12</f>
        <v>0</v>
      </c>
      <c r="H1287" s="45">
        <f t="shared" ref="H1287:H1303" si="108">F1287/12</f>
        <v>0</v>
      </c>
    </row>
    <row r="1288" spans="2:9">
      <c r="B1288" s="100" t="s">
        <v>3098</v>
      </c>
      <c r="C1288" s="100" t="s">
        <v>4203</v>
      </c>
      <c r="D1288" s="62">
        <v>29.84</v>
      </c>
      <c r="E1288" s="254">
        <v>0</v>
      </c>
      <c r="F1288" s="111">
        <f t="shared" si="106"/>
        <v>0</v>
      </c>
      <c r="G1288" s="64">
        <f t="shared" si="107"/>
        <v>0</v>
      </c>
      <c r="H1288" s="111">
        <f t="shared" si="108"/>
        <v>0</v>
      </c>
      <c r="I1288" s="114"/>
    </row>
    <row r="1289" spans="2:9">
      <c r="B1289" s="100" t="s">
        <v>1153</v>
      </c>
      <c r="C1289" s="100" t="s">
        <v>4204</v>
      </c>
      <c r="D1289" s="62">
        <v>51.75</v>
      </c>
      <c r="E1289" s="254">
        <v>0</v>
      </c>
      <c r="F1289" s="111">
        <f t="shared" si="106"/>
        <v>0</v>
      </c>
      <c r="G1289" s="64">
        <f t="shared" si="107"/>
        <v>0</v>
      </c>
      <c r="H1289" s="111">
        <f t="shared" si="108"/>
        <v>0</v>
      </c>
      <c r="I1289" s="114"/>
    </row>
    <row r="1290" spans="2:9">
      <c r="B1290" s="100" t="s">
        <v>1154</v>
      </c>
      <c r="C1290" s="100" t="s">
        <v>4205</v>
      </c>
      <c r="D1290" s="62">
        <v>51.75</v>
      </c>
      <c r="E1290" s="254">
        <v>0</v>
      </c>
      <c r="F1290" s="111">
        <f t="shared" si="106"/>
        <v>0</v>
      </c>
      <c r="G1290" s="64">
        <f t="shared" si="107"/>
        <v>0</v>
      </c>
      <c r="H1290" s="111">
        <f t="shared" si="108"/>
        <v>0</v>
      </c>
      <c r="I1290" s="114"/>
    </row>
    <row r="1291" spans="2:9">
      <c r="B1291" s="100" t="s">
        <v>3104</v>
      </c>
      <c r="C1291" s="100" t="s">
        <v>4206</v>
      </c>
      <c r="D1291" s="62">
        <v>13.06</v>
      </c>
      <c r="E1291" s="254">
        <v>0</v>
      </c>
      <c r="F1291" s="45">
        <f t="shared" si="106"/>
        <v>0</v>
      </c>
      <c r="G1291" s="46">
        <f t="shared" si="107"/>
        <v>0</v>
      </c>
      <c r="H1291" s="45">
        <f t="shared" si="108"/>
        <v>0</v>
      </c>
    </row>
    <row r="1292" spans="2:9">
      <c r="B1292" s="100" t="s">
        <v>3108</v>
      </c>
      <c r="C1292" s="100" t="s">
        <v>4207</v>
      </c>
      <c r="D1292" s="62">
        <v>13.06</v>
      </c>
      <c r="E1292" s="254">
        <v>0</v>
      </c>
      <c r="F1292" s="45">
        <f t="shared" si="106"/>
        <v>0</v>
      </c>
      <c r="G1292" s="46">
        <f t="shared" si="107"/>
        <v>0</v>
      </c>
      <c r="H1292" s="45">
        <f t="shared" si="108"/>
        <v>0</v>
      </c>
    </row>
    <row r="1293" spans="2:9">
      <c r="B1293" s="100" t="s">
        <v>1162</v>
      </c>
      <c r="C1293" s="100" t="s">
        <v>2166</v>
      </c>
      <c r="D1293" s="62">
        <v>22.72</v>
      </c>
      <c r="E1293" s="254">
        <v>0</v>
      </c>
      <c r="F1293" s="45">
        <f t="shared" si="106"/>
        <v>0</v>
      </c>
      <c r="G1293" s="46">
        <f t="shared" si="107"/>
        <v>0</v>
      </c>
      <c r="H1293" s="45">
        <f t="shared" si="108"/>
        <v>0</v>
      </c>
    </row>
    <row r="1294" spans="2:9">
      <c r="B1294" s="100" t="s">
        <v>1163</v>
      </c>
      <c r="C1294" s="100" t="s">
        <v>4208</v>
      </c>
      <c r="D1294" s="62">
        <v>22.72</v>
      </c>
      <c r="E1294" s="254">
        <v>0</v>
      </c>
      <c r="F1294" s="45">
        <f t="shared" si="106"/>
        <v>0</v>
      </c>
      <c r="G1294" s="46">
        <f t="shared" si="107"/>
        <v>0</v>
      </c>
      <c r="H1294" s="45">
        <f t="shared" si="108"/>
        <v>0</v>
      </c>
    </row>
    <row r="1295" spans="2:9">
      <c r="B1295" s="100" t="s">
        <v>3109</v>
      </c>
      <c r="C1295" s="100" t="s">
        <v>4209</v>
      </c>
      <c r="D1295" s="62">
        <v>13.06</v>
      </c>
      <c r="E1295" s="254">
        <v>0</v>
      </c>
      <c r="F1295" s="45">
        <f t="shared" si="106"/>
        <v>0</v>
      </c>
      <c r="G1295" s="46">
        <f t="shared" si="107"/>
        <v>0</v>
      </c>
      <c r="H1295" s="45">
        <f t="shared" si="108"/>
        <v>0</v>
      </c>
    </row>
    <row r="1296" spans="2:9">
      <c r="B1296" s="100" t="s">
        <v>1170</v>
      </c>
      <c r="C1296" s="100" t="s">
        <v>2170</v>
      </c>
      <c r="D1296" s="62">
        <v>21.68</v>
      </c>
      <c r="E1296" s="254">
        <v>0</v>
      </c>
      <c r="F1296" s="45">
        <f t="shared" si="106"/>
        <v>0</v>
      </c>
      <c r="G1296" s="46">
        <f t="shared" si="107"/>
        <v>0</v>
      </c>
      <c r="H1296" s="45">
        <f t="shared" si="108"/>
        <v>0</v>
      </c>
    </row>
    <row r="1297" spans="2:8">
      <c r="B1297" s="100" t="s">
        <v>1179</v>
      </c>
      <c r="C1297" s="100" t="s">
        <v>4210</v>
      </c>
      <c r="D1297" s="62">
        <v>14.77</v>
      </c>
      <c r="E1297" s="254">
        <v>0</v>
      </c>
      <c r="F1297" s="45">
        <f t="shared" si="106"/>
        <v>0</v>
      </c>
      <c r="G1297" s="46">
        <f t="shared" si="107"/>
        <v>0</v>
      </c>
      <c r="H1297" s="45">
        <f t="shared" si="108"/>
        <v>0</v>
      </c>
    </row>
    <row r="1298" spans="2:8">
      <c r="B1298" s="100" t="s">
        <v>3111</v>
      </c>
      <c r="C1298" s="100" t="s">
        <v>4211</v>
      </c>
      <c r="D1298" s="62">
        <v>0</v>
      </c>
      <c r="E1298" s="254">
        <v>0</v>
      </c>
      <c r="F1298" s="45">
        <f t="shared" si="106"/>
        <v>0</v>
      </c>
      <c r="G1298" s="46">
        <f t="shared" si="107"/>
        <v>0</v>
      </c>
      <c r="H1298" s="45">
        <f t="shared" si="108"/>
        <v>0</v>
      </c>
    </row>
    <row r="1299" spans="2:8">
      <c r="B1299" s="100" t="s">
        <v>3112</v>
      </c>
      <c r="C1299" s="100" t="s">
        <v>4212</v>
      </c>
      <c r="D1299" s="62">
        <v>13.63</v>
      </c>
      <c r="E1299" s="254">
        <v>0</v>
      </c>
      <c r="F1299" s="45">
        <f t="shared" si="106"/>
        <v>0</v>
      </c>
      <c r="G1299" s="46">
        <f t="shared" si="107"/>
        <v>0</v>
      </c>
      <c r="H1299" s="45">
        <f t="shared" si="108"/>
        <v>0</v>
      </c>
    </row>
    <row r="1300" spans="2:8">
      <c r="B1300" s="100" t="s">
        <v>3113</v>
      </c>
      <c r="C1300" s="100" t="s">
        <v>4213</v>
      </c>
      <c r="D1300" s="62">
        <v>22.62</v>
      </c>
      <c r="E1300" s="254">
        <v>0</v>
      </c>
      <c r="F1300" s="45">
        <f t="shared" si="106"/>
        <v>0</v>
      </c>
      <c r="G1300" s="46">
        <f t="shared" si="107"/>
        <v>0</v>
      </c>
      <c r="H1300" s="45">
        <f t="shared" si="108"/>
        <v>0</v>
      </c>
    </row>
    <row r="1301" spans="2:8">
      <c r="B1301" s="100" t="s">
        <v>3114</v>
      </c>
      <c r="C1301" s="100" t="s">
        <v>4214</v>
      </c>
      <c r="D1301" s="62">
        <v>13.63</v>
      </c>
      <c r="E1301" s="254">
        <v>0</v>
      </c>
      <c r="F1301" s="45">
        <f t="shared" si="106"/>
        <v>0</v>
      </c>
      <c r="G1301" s="46">
        <f t="shared" si="107"/>
        <v>0</v>
      </c>
      <c r="H1301" s="45">
        <f t="shared" si="108"/>
        <v>0</v>
      </c>
    </row>
    <row r="1302" spans="2:8">
      <c r="B1302" s="100" t="s">
        <v>2297</v>
      </c>
      <c r="C1302" s="100" t="s">
        <v>2208</v>
      </c>
      <c r="D1302" s="62">
        <v>12.27</v>
      </c>
      <c r="E1302" s="254">
        <v>0</v>
      </c>
      <c r="F1302" s="45">
        <f t="shared" si="106"/>
        <v>0</v>
      </c>
      <c r="G1302" s="46">
        <f t="shared" si="107"/>
        <v>0</v>
      </c>
      <c r="H1302" s="45">
        <f t="shared" si="108"/>
        <v>0</v>
      </c>
    </row>
    <row r="1303" spans="2:8">
      <c r="B1303" s="100" t="s">
        <v>3120</v>
      </c>
      <c r="C1303" s="100" t="s">
        <v>4215</v>
      </c>
      <c r="D1303" s="62">
        <v>13.63</v>
      </c>
      <c r="E1303" s="254">
        <v>0</v>
      </c>
      <c r="F1303" s="45">
        <f t="shared" si="106"/>
        <v>0</v>
      </c>
      <c r="G1303" s="46">
        <f t="shared" si="107"/>
        <v>0</v>
      </c>
      <c r="H1303" s="45">
        <f t="shared" si="108"/>
        <v>0</v>
      </c>
    </row>
    <row r="1304" spans="2:8">
      <c r="B1304" s="571" t="s">
        <v>7786</v>
      </c>
      <c r="C1304" s="571"/>
      <c r="D1304" s="18">
        <f>SUM(D1287:D1303)</f>
        <v>361.44999999999993</v>
      </c>
      <c r="E1304" s="19">
        <f>SUM(E1287:E1303)</f>
        <v>0</v>
      </c>
      <c r="F1304" s="18">
        <f>SUM(F1287:F1303)</f>
        <v>0</v>
      </c>
      <c r="G1304" s="19">
        <f>SUM(G1287:G1303)</f>
        <v>0</v>
      </c>
      <c r="H1304" s="18">
        <f>SUM(H1287:H1303)</f>
        <v>0</v>
      </c>
    </row>
    <row r="1305" spans="2:8">
      <c r="B1305" s="55"/>
      <c r="C1305" s="16"/>
      <c r="D1305" s="16"/>
      <c r="E1305" s="34"/>
      <c r="F1305" s="35"/>
      <c r="G1305" s="16"/>
      <c r="H1305" s="16"/>
    </row>
    <row r="1306" spans="2:8" ht="14.25" customHeight="1">
      <c r="B1306" s="572" t="s">
        <v>1230</v>
      </c>
      <c r="C1306" s="572"/>
      <c r="D1306" s="564" t="str">
        <f>D$13</f>
        <v>SIGTAP
08/2025</v>
      </c>
      <c r="E1306" s="570" t="str">
        <f>E$13</f>
        <v>CNES_ESTABELECIMENTO</v>
      </c>
      <c r="F1306" s="570"/>
      <c r="G1306" s="570"/>
      <c r="H1306" s="570"/>
    </row>
    <row r="1307" spans="2:8" ht="22.5">
      <c r="B1307" s="572"/>
      <c r="C1307" s="572"/>
      <c r="D1307" s="564"/>
      <c r="E1307" s="58" t="s">
        <v>12</v>
      </c>
      <c r="F1307" s="59" t="s">
        <v>3815</v>
      </c>
      <c r="G1307" s="60" t="s">
        <v>3756</v>
      </c>
      <c r="H1307" s="59" t="s">
        <v>3814</v>
      </c>
    </row>
    <row r="1308" spans="2:8">
      <c r="B1308" s="100" t="s">
        <v>3127</v>
      </c>
      <c r="C1308" s="100" t="s">
        <v>4216</v>
      </c>
      <c r="D1308" s="62">
        <v>44.28</v>
      </c>
      <c r="E1308" s="254">
        <v>0</v>
      </c>
      <c r="F1308" s="45">
        <f t="shared" ref="F1308:F1343" si="109">D1308*E1308</f>
        <v>0</v>
      </c>
      <c r="G1308" s="46">
        <f t="shared" ref="G1308:G1343" si="110">E1308/12</f>
        <v>0</v>
      </c>
      <c r="H1308" s="45">
        <f t="shared" ref="H1308:H1343" si="111">F1308/12</f>
        <v>0</v>
      </c>
    </row>
    <row r="1309" spans="2:8">
      <c r="B1309" s="100" t="s">
        <v>3128</v>
      </c>
      <c r="C1309" s="100" t="s">
        <v>4217</v>
      </c>
      <c r="D1309" s="62">
        <v>41.1</v>
      </c>
      <c r="E1309" s="254">
        <v>0</v>
      </c>
      <c r="F1309" s="45">
        <f t="shared" si="109"/>
        <v>0</v>
      </c>
      <c r="G1309" s="46">
        <f t="shared" si="110"/>
        <v>0</v>
      </c>
      <c r="H1309" s="45">
        <f t="shared" si="111"/>
        <v>0</v>
      </c>
    </row>
    <row r="1310" spans="2:8">
      <c r="B1310" s="100" t="s">
        <v>1249</v>
      </c>
      <c r="C1310" s="100" t="s">
        <v>4218</v>
      </c>
      <c r="D1310" s="62">
        <v>0</v>
      </c>
      <c r="E1310" s="254">
        <v>0</v>
      </c>
      <c r="F1310" s="45">
        <f t="shared" si="109"/>
        <v>0</v>
      </c>
      <c r="G1310" s="46">
        <f t="shared" si="110"/>
        <v>0</v>
      </c>
      <c r="H1310" s="45">
        <f t="shared" si="111"/>
        <v>0</v>
      </c>
    </row>
    <row r="1311" spans="2:8">
      <c r="B1311" s="100" t="s">
        <v>1250</v>
      </c>
      <c r="C1311" s="100" t="s">
        <v>4219</v>
      </c>
      <c r="D1311" s="62">
        <v>41.1</v>
      </c>
      <c r="E1311" s="254">
        <v>0</v>
      </c>
      <c r="F1311" s="45">
        <f t="shared" si="109"/>
        <v>0</v>
      </c>
      <c r="G1311" s="46">
        <f t="shared" si="110"/>
        <v>0</v>
      </c>
      <c r="H1311" s="45">
        <f t="shared" si="111"/>
        <v>0</v>
      </c>
    </row>
    <row r="1312" spans="2:8">
      <c r="B1312" s="100" t="s">
        <v>1251</v>
      </c>
      <c r="C1312" s="100" t="s">
        <v>4220</v>
      </c>
      <c r="D1312" s="62">
        <v>38.74</v>
      </c>
      <c r="E1312" s="254">
        <v>0</v>
      </c>
      <c r="F1312" s="45">
        <f t="shared" si="109"/>
        <v>0</v>
      </c>
      <c r="G1312" s="46">
        <f t="shared" si="110"/>
        <v>0</v>
      </c>
      <c r="H1312" s="45">
        <f t="shared" si="111"/>
        <v>0</v>
      </c>
    </row>
    <row r="1313" spans="2:8">
      <c r="B1313" s="100" t="s">
        <v>1252</v>
      </c>
      <c r="C1313" s="100" t="s">
        <v>4221</v>
      </c>
      <c r="D1313" s="62">
        <v>37.5</v>
      </c>
      <c r="E1313" s="254">
        <v>0</v>
      </c>
      <c r="F1313" s="45">
        <f t="shared" si="109"/>
        <v>0</v>
      </c>
      <c r="G1313" s="46">
        <f t="shared" si="110"/>
        <v>0</v>
      </c>
      <c r="H1313" s="45">
        <f t="shared" si="111"/>
        <v>0</v>
      </c>
    </row>
    <row r="1314" spans="2:8">
      <c r="B1314" s="100" t="s">
        <v>1253</v>
      </c>
      <c r="C1314" s="100" t="s">
        <v>4222</v>
      </c>
      <c r="D1314" s="62">
        <v>37.880000000000003</v>
      </c>
      <c r="E1314" s="254">
        <v>0</v>
      </c>
      <c r="F1314" s="45">
        <f t="shared" si="109"/>
        <v>0</v>
      </c>
      <c r="G1314" s="46">
        <f t="shared" si="110"/>
        <v>0</v>
      </c>
      <c r="H1314" s="45">
        <f t="shared" si="111"/>
        <v>0</v>
      </c>
    </row>
    <row r="1315" spans="2:8">
      <c r="B1315" s="100" t="s">
        <v>1254</v>
      </c>
      <c r="C1315" s="100" t="s">
        <v>4223</v>
      </c>
      <c r="D1315" s="62">
        <v>37.880000000000003</v>
      </c>
      <c r="E1315" s="254">
        <v>0</v>
      </c>
      <c r="F1315" s="45">
        <f t="shared" si="109"/>
        <v>0</v>
      </c>
      <c r="G1315" s="46">
        <f t="shared" si="110"/>
        <v>0</v>
      </c>
      <c r="H1315" s="45">
        <f t="shared" si="111"/>
        <v>0</v>
      </c>
    </row>
    <row r="1316" spans="2:8">
      <c r="B1316" s="100" t="s">
        <v>1255</v>
      </c>
      <c r="C1316" s="100" t="s">
        <v>4224</v>
      </c>
      <c r="D1316" s="62">
        <v>0</v>
      </c>
      <c r="E1316" s="254">
        <v>0</v>
      </c>
      <c r="F1316" s="45">
        <f t="shared" si="109"/>
        <v>0</v>
      </c>
      <c r="G1316" s="46">
        <f t="shared" si="110"/>
        <v>0</v>
      </c>
      <c r="H1316" s="45">
        <f t="shared" si="111"/>
        <v>0</v>
      </c>
    </row>
    <row r="1317" spans="2:8">
      <c r="B1317" s="100" t="s">
        <v>3134</v>
      </c>
      <c r="C1317" s="100" t="s">
        <v>4225</v>
      </c>
      <c r="D1317" s="62">
        <v>37.5</v>
      </c>
      <c r="E1317" s="254">
        <v>0</v>
      </c>
      <c r="F1317" s="45">
        <f t="shared" si="109"/>
        <v>0</v>
      </c>
      <c r="G1317" s="46">
        <f t="shared" si="110"/>
        <v>0</v>
      </c>
      <c r="H1317" s="45">
        <f t="shared" si="111"/>
        <v>0</v>
      </c>
    </row>
    <row r="1318" spans="2:8">
      <c r="B1318" s="100" t="s">
        <v>1256</v>
      </c>
      <c r="C1318" s="100" t="s">
        <v>4226</v>
      </c>
      <c r="D1318" s="62">
        <v>38.74</v>
      </c>
      <c r="E1318" s="254">
        <v>0</v>
      </c>
      <c r="F1318" s="45">
        <f t="shared" si="109"/>
        <v>0</v>
      </c>
      <c r="G1318" s="46">
        <f t="shared" si="110"/>
        <v>0</v>
      </c>
      <c r="H1318" s="45">
        <f t="shared" si="111"/>
        <v>0</v>
      </c>
    </row>
    <row r="1319" spans="2:8">
      <c r="B1319" s="100" t="s">
        <v>3139</v>
      </c>
      <c r="C1319" s="100" t="s">
        <v>4227</v>
      </c>
      <c r="D1319" s="62">
        <v>20</v>
      </c>
      <c r="E1319" s="254">
        <v>0</v>
      </c>
      <c r="F1319" s="45">
        <f t="shared" si="109"/>
        <v>0</v>
      </c>
      <c r="G1319" s="46">
        <f t="shared" si="110"/>
        <v>0</v>
      </c>
      <c r="H1319" s="45">
        <f t="shared" si="111"/>
        <v>0</v>
      </c>
    </row>
    <row r="1320" spans="2:8">
      <c r="B1320" s="100" t="s">
        <v>1257</v>
      </c>
      <c r="C1320" s="100" t="s">
        <v>4228</v>
      </c>
      <c r="D1320" s="62">
        <v>28.42</v>
      </c>
      <c r="E1320" s="254">
        <v>0</v>
      </c>
      <c r="F1320" s="45">
        <f t="shared" si="109"/>
        <v>0</v>
      </c>
      <c r="G1320" s="46">
        <f t="shared" si="110"/>
        <v>0</v>
      </c>
      <c r="H1320" s="45">
        <f t="shared" si="111"/>
        <v>0</v>
      </c>
    </row>
    <row r="1321" spans="2:8">
      <c r="B1321" s="100" t="s">
        <v>3201</v>
      </c>
      <c r="C1321" s="100" t="s">
        <v>4229</v>
      </c>
      <c r="D1321" s="62">
        <v>35.200000000000003</v>
      </c>
      <c r="E1321" s="254">
        <v>0</v>
      </c>
      <c r="F1321" s="45">
        <f t="shared" si="109"/>
        <v>0</v>
      </c>
      <c r="G1321" s="46">
        <f t="shared" si="110"/>
        <v>0</v>
      </c>
      <c r="H1321" s="45">
        <f t="shared" si="111"/>
        <v>0</v>
      </c>
    </row>
    <row r="1322" spans="2:8">
      <c r="B1322" s="100" t="s">
        <v>3202</v>
      </c>
      <c r="C1322" s="100" t="s">
        <v>4230</v>
      </c>
      <c r="D1322" s="62">
        <v>35.200000000000003</v>
      </c>
      <c r="E1322" s="254">
        <v>0</v>
      </c>
      <c r="F1322" s="45">
        <f t="shared" si="109"/>
        <v>0</v>
      </c>
      <c r="G1322" s="46">
        <f t="shared" si="110"/>
        <v>0</v>
      </c>
      <c r="H1322" s="45">
        <f t="shared" si="111"/>
        <v>0</v>
      </c>
    </row>
    <row r="1323" spans="2:8">
      <c r="B1323" s="100" t="s">
        <v>1315</v>
      </c>
      <c r="C1323" s="100" t="s">
        <v>4231</v>
      </c>
      <c r="D1323" s="62">
        <v>35.200000000000003</v>
      </c>
      <c r="E1323" s="254">
        <v>0</v>
      </c>
      <c r="F1323" s="45">
        <f t="shared" si="109"/>
        <v>0</v>
      </c>
      <c r="G1323" s="46">
        <f t="shared" si="110"/>
        <v>0</v>
      </c>
      <c r="H1323" s="45">
        <f t="shared" si="111"/>
        <v>0</v>
      </c>
    </row>
    <row r="1324" spans="2:8">
      <c r="B1324" s="100" t="s">
        <v>1316</v>
      </c>
      <c r="C1324" s="100" t="s">
        <v>4232</v>
      </c>
      <c r="D1324" s="62">
        <v>44.69</v>
      </c>
      <c r="E1324" s="254">
        <v>0</v>
      </c>
      <c r="F1324" s="45">
        <f t="shared" si="109"/>
        <v>0</v>
      </c>
      <c r="G1324" s="46">
        <f t="shared" si="110"/>
        <v>0</v>
      </c>
      <c r="H1324" s="45">
        <f t="shared" si="111"/>
        <v>0</v>
      </c>
    </row>
    <row r="1325" spans="2:8">
      <c r="B1325" s="100" t="s">
        <v>3203</v>
      </c>
      <c r="C1325" s="100" t="s">
        <v>4233</v>
      </c>
      <c r="D1325" s="62">
        <v>35.200000000000003</v>
      </c>
      <c r="E1325" s="254">
        <v>0</v>
      </c>
      <c r="F1325" s="45">
        <f t="shared" si="109"/>
        <v>0</v>
      </c>
      <c r="G1325" s="46">
        <f t="shared" si="110"/>
        <v>0</v>
      </c>
      <c r="H1325" s="45">
        <f t="shared" si="111"/>
        <v>0</v>
      </c>
    </row>
    <row r="1326" spans="2:8">
      <c r="B1326" s="100" t="s">
        <v>1318</v>
      </c>
      <c r="C1326" s="100" t="s">
        <v>4234</v>
      </c>
      <c r="D1326" s="62">
        <v>44.69</v>
      </c>
      <c r="E1326" s="254">
        <v>0</v>
      </c>
      <c r="F1326" s="45">
        <f t="shared" si="109"/>
        <v>0</v>
      </c>
      <c r="G1326" s="46">
        <f t="shared" si="110"/>
        <v>0</v>
      </c>
      <c r="H1326" s="45">
        <f t="shared" si="111"/>
        <v>0</v>
      </c>
    </row>
    <row r="1327" spans="2:8">
      <c r="B1327" s="100" t="s">
        <v>3204</v>
      </c>
      <c r="C1327" s="100" t="s">
        <v>4235</v>
      </c>
      <c r="D1327" s="62">
        <v>42.59</v>
      </c>
      <c r="E1327" s="254">
        <v>0</v>
      </c>
      <c r="F1327" s="45">
        <f t="shared" si="109"/>
        <v>0</v>
      </c>
      <c r="G1327" s="46">
        <f t="shared" si="110"/>
        <v>0</v>
      </c>
      <c r="H1327" s="45">
        <f t="shared" si="111"/>
        <v>0</v>
      </c>
    </row>
    <row r="1328" spans="2:8">
      <c r="B1328" s="100" t="s">
        <v>3205</v>
      </c>
      <c r="C1328" s="100" t="s">
        <v>4236</v>
      </c>
      <c r="D1328" s="62">
        <v>41.84</v>
      </c>
      <c r="E1328" s="254">
        <v>0</v>
      </c>
      <c r="F1328" s="45">
        <f t="shared" si="109"/>
        <v>0</v>
      </c>
      <c r="G1328" s="46">
        <f t="shared" si="110"/>
        <v>0</v>
      </c>
      <c r="H1328" s="45">
        <f t="shared" si="111"/>
        <v>0</v>
      </c>
    </row>
    <row r="1329" spans="2:9">
      <c r="B1329" s="100" t="s">
        <v>3206</v>
      </c>
      <c r="C1329" s="100" t="s">
        <v>4237</v>
      </c>
      <c r="D1329" s="62">
        <v>35.200000000000003</v>
      </c>
      <c r="E1329" s="254">
        <v>0</v>
      </c>
      <c r="F1329" s="45">
        <f t="shared" si="109"/>
        <v>0</v>
      </c>
      <c r="G1329" s="46">
        <f t="shared" si="110"/>
        <v>0</v>
      </c>
      <c r="H1329" s="45">
        <f t="shared" si="111"/>
        <v>0</v>
      </c>
    </row>
    <row r="1330" spans="2:9">
      <c r="B1330" s="100" t="s">
        <v>3207</v>
      </c>
      <c r="C1330" s="100" t="s">
        <v>4238</v>
      </c>
      <c r="D1330" s="62">
        <v>35.200000000000003</v>
      </c>
      <c r="E1330" s="254">
        <v>0</v>
      </c>
      <c r="F1330" s="45">
        <f t="shared" si="109"/>
        <v>0</v>
      </c>
      <c r="G1330" s="46">
        <f t="shared" si="110"/>
        <v>0</v>
      </c>
      <c r="H1330" s="45">
        <f t="shared" si="111"/>
        <v>0</v>
      </c>
    </row>
    <row r="1331" spans="2:9">
      <c r="B1331" s="100" t="s">
        <v>1319</v>
      </c>
      <c r="C1331" s="100" t="s">
        <v>4239</v>
      </c>
      <c r="D1331" s="62">
        <v>20</v>
      </c>
      <c r="E1331" s="254">
        <v>0</v>
      </c>
      <c r="F1331" s="45">
        <f t="shared" si="109"/>
        <v>0</v>
      </c>
      <c r="G1331" s="46">
        <f t="shared" si="110"/>
        <v>0</v>
      </c>
      <c r="H1331" s="45">
        <f t="shared" si="111"/>
        <v>0</v>
      </c>
    </row>
    <row r="1332" spans="2:9">
      <c r="B1332" s="100" t="s">
        <v>1360</v>
      </c>
      <c r="C1332" s="100" t="s">
        <v>4240</v>
      </c>
      <c r="D1332" s="62">
        <v>28.42</v>
      </c>
      <c r="E1332" s="254">
        <v>0</v>
      </c>
      <c r="F1332" s="45">
        <f t="shared" si="109"/>
        <v>0</v>
      </c>
      <c r="G1332" s="46">
        <f t="shared" si="110"/>
        <v>0</v>
      </c>
      <c r="H1332" s="45">
        <f t="shared" si="111"/>
        <v>0</v>
      </c>
    </row>
    <row r="1333" spans="2:9">
      <c r="B1333" s="100" t="s">
        <v>1364</v>
      </c>
      <c r="C1333" s="100" t="s">
        <v>4241</v>
      </c>
      <c r="D1333" s="62">
        <v>28.42</v>
      </c>
      <c r="E1333" s="254">
        <v>0</v>
      </c>
      <c r="F1333" s="45">
        <f t="shared" si="109"/>
        <v>0</v>
      </c>
      <c r="G1333" s="46">
        <f t="shared" si="110"/>
        <v>0</v>
      </c>
      <c r="H1333" s="45">
        <f t="shared" si="111"/>
        <v>0</v>
      </c>
    </row>
    <row r="1334" spans="2:9">
      <c r="B1334" s="100" t="s">
        <v>1371</v>
      </c>
      <c r="C1334" s="100" t="s">
        <v>4242</v>
      </c>
      <c r="D1334" s="62">
        <v>28.42</v>
      </c>
      <c r="E1334" s="254">
        <v>0</v>
      </c>
      <c r="F1334" s="45">
        <f t="shared" si="109"/>
        <v>0</v>
      </c>
      <c r="G1334" s="46">
        <f t="shared" si="110"/>
        <v>0</v>
      </c>
      <c r="H1334" s="45">
        <f t="shared" si="111"/>
        <v>0</v>
      </c>
    </row>
    <row r="1335" spans="2:9">
      <c r="B1335" s="100" t="s">
        <v>1376</v>
      </c>
      <c r="C1335" s="100" t="s">
        <v>4243</v>
      </c>
      <c r="D1335" s="62">
        <v>28.42</v>
      </c>
      <c r="E1335" s="254">
        <v>0</v>
      </c>
      <c r="F1335" s="45">
        <f t="shared" si="109"/>
        <v>0</v>
      </c>
      <c r="G1335" s="46">
        <f t="shared" si="110"/>
        <v>0</v>
      </c>
      <c r="H1335" s="45">
        <f t="shared" si="111"/>
        <v>0</v>
      </c>
    </row>
    <row r="1336" spans="2:9">
      <c r="B1336" s="100" t="s">
        <v>3230</v>
      </c>
      <c r="C1336" s="100" t="s">
        <v>4244</v>
      </c>
      <c r="D1336" s="62">
        <v>28.42</v>
      </c>
      <c r="E1336" s="254">
        <v>0</v>
      </c>
      <c r="F1336" s="45">
        <f t="shared" si="109"/>
        <v>0</v>
      </c>
      <c r="G1336" s="46">
        <f t="shared" si="110"/>
        <v>0</v>
      </c>
      <c r="H1336" s="45">
        <f t="shared" si="111"/>
        <v>0</v>
      </c>
    </row>
    <row r="1337" spans="2:9">
      <c r="B1337" s="100" t="s">
        <v>1377</v>
      </c>
      <c r="C1337" s="100" t="s">
        <v>4245</v>
      </c>
      <c r="D1337" s="62">
        <v>28.42</v>
      </c>
      <c r="E1337" s="254">
        <v>0</v>
      </c>
      <c r="F1337" s="45">
        <f t="shared" si="109"/>
        <v>0</v>
      </c>
      <c r="G1337" s="46">
        <f t="shared" si="110"/>
        <v>0</v>
      </c>
      <c r="H1337" s="45">
        <f t="shared" si="111"/>
        <v>0</v>
      </c>
    </row>
    <row r="1338" spans="2:9">
      <c r="B1338" s="100" t="s">
        <v>1382</v>
      </c>
      <c r="C1338" s="100" t="s">
        <v>4246</v>
      </c>
      <c r="D1338" s="62">
        <v>28.42</v>
      </c>
      <c r="E1338" s="254">
        <v>0</v>
      </c>
      <c r="F1338" s="45">
        <f t="shared" si="109"/>
        <v>0</v>
      </c>
      <c r="G1338" s="46">
        <f t="shared" si="110"/>
        <v>0</v>
      </c>
      <c r="H1338" s="45">
        <f t="shared" si="111"/>
        <v>0</v>
      </c>
    </row>
    <row r="1339" spans="2:9">
      <c r="B1339" s="100" t="s">
        <v>1387</v>
      </c>
      <c r="C1339" s="100" t="s">
        <v>4247</v>
      </c>
      <c r="D1339" s="62">
        <v>28.42</v>
      </c>
      <c r="E1339" s="254">
        <v>0</v>
      </c>
      <c r="F1339" s="45">
        <f t="shared" si="109"/>
        <v>0</v>
      </c>
      <c r="G1339" s="46">
        <f t="shared" si="110"/>
        <v>0</v>
      </c>
      <c r="H1339" s="45">
        <f t="shared" si="111"/>
        <v>0</v>
      </c>
    </row>
    <row r="1340" spans="2:9">
      <c r="B1340" s="100" t="s">
        <v>1388</v>
      </c>
      <c r="C1340" s="100" t="s">
        <v>4248</v>
      </c>
      <c r="D1340" s="62">
        <v>20</v>
      </c>
      <c r="E1340" s="254">
        <v>0</v>
      </c>
      <c r="F1340" s="45">
        <f t="shared" si="109"/>
        <v>0</v>
      </c>
      <c r="G1340" s="46">
        <f t="shared" si="110"/>
        <v>0</v>
      </c>
      <c r="H1340" s="45">
        <f t="shared" si="111"/>
        <v>0</v>
      </c>
    </row>
    <row r="1341" spans="2:9">
      <c r="B1341" s="100" t="s">
        <v>1391</v>
      </c>
      <c r="C1341" s="100" t="s">
        <v>4249</v>
      </c>
      <c r="D1341" s="62">
        <v>28.42</v>
      </c>
      <c r="E1341" s="251">
        <v>0</v>
      </c>
      <c r="F1341" s="111">
        <f t="shared" si="109"/>
        <v>0</v>
      </c>
      <c r="G1341" s="64">
        <f t="shared" si="110"/>
        <v>0</v>
      </c>
      <c r="H1341" s="111">
        <f t="shared" si="111"/>
        <v>0</v>
      </c>
      <c r="I1341" s="114"/>
    </row>
    <row r="1342" spans="2:9">
      <c r="B1342" s="100" t="s">
        <v>1401</v>
      </c>
      <c r="C1342" s="100" t="s">
        <v>4250</v>
      </c>
      <c r="D1342" s="62">
        <v>28.42</v>
      </c>
      <c r="E1342" s="251">
        <v>0</v>
      </c>
      <c r="F1342" s="111">
        <f t="shared" si="109"/>
        <v>0</v>
      </c>
      <c r="G1342" s="64">
        <f t="shared" si="110"/>
        <v>0</v>
      </c>
      <c r="H1342" s="111">
        <f t="shared" si="111"/>
        <v>0</v>
      </c>
      <c r="I1342" s="114"/>
    </row>
    <row r="1343" spans="2:9">
      <c r="B1343" s="100" t="s">
        <v>3241</v>
      </c>
      <c r="C1343" s="100" t="s">
        <v>4251</v>
      </c>
      <c r="D1343" s="62">
        <v>28.42</v>
      </c>
      <c r="E1343" s="254">
        <v>0</v>
      </c>
      <c r="F1343" s="45">
        <f t="shared" si="109"/>
        <v>0</v>
      </c>
      <c r="G1343" s="46">
        <f t="shared" si="110"/>
        <v>0</v>
      </c>
      <c r="H1343" s="45">
        <f t="shared" si="111"/>
        <v>0</v>
      </c>
    </row>
    <row r="1344" spans="2:9">
      <c r="B1344" s="582" t="s">
        <v>7790</v>
      </c>
      <c r="C1344" s="582"/>
      <c r="D1344" s="18">
        <f>SUM(D1308:D1343)</f>
        <v>1140.7700000000002</v>
      </c>
      <c r="E1344" s="19">
        <f>SUM(E1308:E1343)</f>
        <v>0</v>
      </c>
      <c r="F1344" s="18">
        <f>SUM(F1308:F1343)</f>
        <v>0</v>
      </c>
      <c r="G1344" s="19">
        <f>SUM(G1308:G1343)</f>
        <v>0</v>
      </c>
      <c r="H1344" s="18">
        <f>SUM(H1308:H1343)</f>
        <v>0</v>
      </c>
    </row>
    <row r="1345" spans="2:8">
      <c r="B1345" s="55"/>
      <c r="C1345" s="16"/>
      <c r="D1345" s="16"/>
      <c r="E1345" s="34"/>
      <c r="F1345" s="35"/>
      <c r="G1345" s="16"/>
      <c r="H1345" s="16"/>
    </row>
    <row r="1346" spans="2:8" ht="14.65" customHeight="1">
      <c r="B1346" s="572" t="s">
        <v>1404</v>
      </c>
      <c r="C1346" s="572"/>
      <c r="D1346" s="564" t="str">
        <f>D$13</f>
        <v>SIGTAP
08/2025</v>
      </c>
      <c r="E1346" s="570" t="str">
        <f>E$13</f>
        <v>CNES_ESTABELECIMENTO</v>
      </c>
      <c r="F1346" s="570"/>
      <c r="G1346" s="570"/>
      <c r="H1346" s="570"/>
    </row>
    <row r="1347" spans="2:8" ht="22.5">
      <c r="B1347" s="572"/>
      <c r="C1347" s="572"/>
      <c r="D1347" s="564"/>
      <c r="E1347" s="58" t="s">
        <v>12</v>
      </c>
      <c r="F1347" s="59" t="s">
        <v>3815</v>
      </c>
      <c r="G1347" s="60" t="s">
        <v>3756</v>
      </c>
      <c r="H1347" s="59" t="s">
        <v>3814</v>
      </c>
    </row>
    <row r="1348" spans="2:8">
      <c r="B1348" s="100" t="s">
        <v>1413</v>
      </c>
      <c r="C1348" s="100" t="s">
        <v>2214</v>
      </c>
      <c r="D1348" s="503">
        <v>32.68</v>
      </c>
      <c r="E1348" s="254">
        <v>0</v>
      </c>
      <c r="F1348" s="45">
        <f t="shared" ref="F1348:F1393" si="112">D1348*E1348</f>
        <v>0</v>
      </c>
      <c r="G1348" s="46">
        <f t="shared" ref="G1348:G1393" si="113">E1348/12</f>
        <v>0</v>
      </c>
      <c r="H1348" s="45">
        <f t="shared" ref="H1348:H1393" si="114">F1348/12</f>
        <v>0</v>
      </c>
    </row>
    <row r="1349" spans="2:8">
      <c r="B1349" s="100" t="s">
        <v>3245</v>
      </c>
      <c r="C1349" s="100" t="s">
        <v>4252</v>
      </c>
      <c r="D1349" s="503">
        <v>29.84</v>
      </c>
      <c r="E1349" s="254">
        <v>0</v>
      </c>
      <c r="F1349" s="45">
        <f t="shared" si="112"/>
        <v>0</v>
      </c>
      <c r="G1349" s="46">
        <f t="shared" si="113"/>
        <v>0</v>
      </c>
      <c r="H1349" s="45">
        <f t="shared" si="114"/>
        <v>0</v>
      </c>
    </row>
    <row r="1350" spans="2:8">
      <c r="B1350" s="100" t="s">
        <v>3246</v>
      </c>
      <c r="C1350" s="100" t="s">
        <v>4253</v>
      </c>
      <c r="D1350" s="503">
        <v>19.79</v>
      </c>
      <c r="E1350" s="254">
        <v>0</v>
      </c>
      <c r="F1350" s="45">
        <f t="shared" si="112"/>
        <v>0</v>
      </c>
      <c r="G1350" s="46">
        <f t="shared" si="113"/>
        <v>0</v>
      </c>
      <c r="H1350" s="45">
        <f t="shared" si="114"/>
        <v>0</v>
      </c>
    </row>
    <row r="1351" spans="2:8">
      <c r="B1351" s="100" t="s">
        <v>1417</v>
      </c>
      <c r="C1351" s="100" t="s">
        <v>4254</v>
      </c>
      <c r="D1351" s="503">
        <v>129.6</v>
      </c>
      <c r="E1351" s="254">
        <v>0</v>
      </c>
      <c r="F1351" s="45">
        <f t="shared" si="112"/>
        <v>0</v>
      </c>
      <c r="G1351" s="46">
        <f t="shared" si="113"/>
        <v>0</v>
      </c>
      <c r="H1351" s="45">
        <f t="shared" si="114"/>
        <v>0</v>
      </c>
    </row>
    <row r="1352" spans="2:8">
      <c r="B1352" s="100" t="s">
        <v>3249</v>
      </c>
      <c r="C1352" s="100" t="s">
        <v>4255</v>
      </c>
      <c r="D1352" s="503">
        <v>32.68</v>
      </c>
      <c r="E1352" s="254">
        <v>0</v>
      </c>
      <c r="F1352" s="45">
        <f t="shared" si="112"/>
        <v>0</v>
      </c>
      <c r="G1352" s="46">
        <f t="shared" si="113"/>
        <v>0</v>
      </c>
      <c r="H1352" s="45">
        <f t="shared" si="114"/>
        <v>0</v>
      </c>
    </row>
    <row r="1353" spans="2:8">
      <c r="B1353" s="100" t="s">
        <v>1426</v>
      </c>
      <c r="C1353" s="100" t="s">
        <v>4256</v>
      </c>
      <c r="D1353" s="503">
        <v>87.78</v>
      </c>
      <c r="E1353" s="254">
        <v>0</v>
      </c>
      <c r="F1353" s="45">
        <f t="shared" si="112"/>
        <v>0</v>
      </c>
      <c r="G1353" s="46">
        <f t="shared" si="113"/>
        <v>0</v>
      </c>
      <c r="H1353" s="45">
        <f t="shared" si="114"/>
        <v>0</v>
      </c>
    </row>
    <row r="1354" spans="2:8">
      <c r="B1354" s="100" t="s">
        <v>3251</v>
      </c>
      <c r="C1354" s="100" t="s">
        <v>4257</v>
      </c>
      <c r="D1354" s="503">
        <v>12.97</v>
      </c>
      <c r="E1354" s="254">
        <v>0</v>
      </c>
      <c r="F1354" s="45">
        <f t="shared" si="112"/>
        <v>0</v>
      </c>
      <c r="G1354" s="46">
        <f t="shared" si="113"/>
        <v>0</v>
      </c>
      <c r="H1354" s="45">
        <f t="shared" si="114"/>
        <v>0</v>
      </c>
    </row>
    <row r="1355" spans="2:8">
      <c r="B1355" s="100" t="s">
        <v>1432</v>
      </c>
      <c r="C1355" s="100" t="s">
        <v>4258</v>
      </c>
      <c r="D1355" s="503">
        <v>32.68</v>
      </c>
      <c r="E1355" s="254">
        <v>0</v>
      </c>
      <c r="F1355" s="45">
        <f t="shared" si="112"/>
        <v>0</v>
      </c>
      <c r="G1355" s="46">
        <f t="shared" si="113"/>
        <v>0</v>
      </c>
      <c r="H1355" s="45">
        <f t="shared" si="114"/>
        <v>0</v>
      </c>
    </row>
    <row r="1356" spans="2:8" ht="14.25" customHeight="1">
      <c r="B1356" s="100" t="s">
        <v>1436</v>
      </c>
      <c r="C1356" s="100" t="s">
        <v>4259</v>
      </c>
      <c r="D1356" s="503">
        <v>34.1</v>
      </c>
      <c r="E1356" s="254">
        <v>0</v>
      </c>
      <c r="F1356" s="45">
        <f t="shared" si="112"/>
        <v>0</v>
      </c>
      <c r="G1356" s="46">
        <f t="shared" si="113"/>
        <v>0</v>
      </c>
      <c r="H1356" s="45">
        <f t="shared" si="114"/>
        <v>0</v>
      </c>
    </row>
    <row r="1357" spans="2:8">
      <c r="B1357" s="100" t="s">
        <v>1448</v>
      </c>
      <c r="C1357" s="100" t="s">
        <v>4260</v>
      </c>
      <c r="D1357" s="503">
        <v>13.54</v>
      </c>
      <c r="E1357" s="254">
        <v>0</v>
      </c>
      <c r="F1357" s="45">
        <f t="shared" si="112"/>
        <v>0</v>
      </c>
      <c r="G1357" s="46">
        <f t="shared" si="113"/>
        <v>0</v>
      </c>
      <c r="H1357" s="45">
        <f t="shared" si="114"/>
        <v>0</v>
      </c>
    </row>
    <row r="1358" spans="2:8">
      <c r="B1358" s="100" t="s">
        <v>2299</v>
      </c>
      <c r="C1358" s="100" t="s">
        <v>4261</v>
      </c>
      <c r="D1358" s="503">
        <v>12.97</v>
      </c>
      <c r="E1358" s="254">
        <v>0</v>
      </c>
      <c r="F1358" s="45">
        <f t="shared" si="112"/>
        <v>0</v>
      </c>
      <c r="G1358" s="46">
        <f t="shared" si="113"/>
        <v>0</v>
      </c>
      <c r="H1358" s="45">
        <f t="shared" si="114"/>
        <v>0</v>
      </c>
    </row>
    <row r="1359" spans="2:8">
      <c r="B1359" s="100" t="s">
        <v>3258</v>
      </c>
      <c r="C1359" s="100" t="s">
        <v>4262</v>
      </c>
      <c r="D1359" s="503">
        <v>34.1</v>
      </c>
      <c r="E1359" s="255">
        <v>0</v>
      </c>
      <c r="F1359" s="45">
        <f t="shared" si="112"/>
        <v>0</v>
      </c>
      <c r="G1359" s="46">
        <f t="shared" si="113"/>
        <v>0</v>
      </c>
      <c r="H1359" s="45">
        <f t="shared" si="114"/>
        <v>0</v>
      </c>
    </row>
    <row r="1360" spans="2:8">
      <c r="B1360" s="100" t="s">
        <v>3261</v>
      </c>
      <c r="C1360" s="100" t="s">
        <v>4263</v>
      </c>
      <c r="D1360" s="503">
        <v>34.1</v>
      </c>
      <c r="E1360" s="254">
        <v>0</v>
      </c>
      <c r="F1360" s="45">
        <f t="shared" si="112"/>
        <v>0</v>
      </c>
      <c r="G1360" s="46">
        <f t="shared" si="113"/>
        <v>0</v>
      </c>
      <c r="H1360" s="45">
        <f t="shared" si="114"/>
        <v>0</v>
      </c>
    </row>
    <row r="1361" spans="2:8">
      <c r="B1361" s="100" t="s">
        <v>1449</v>
      </c>
      <c r="C1361" s="100" t="s">
        <v>2220</v>
      </c>
      <c r="D1361" s="503">
        <v>32.68</v>
      </c>
      <c r="E1361" s="254">
        <v>0</v>
      </c>
      <c r="F1361" s="45">
        <f t="shared" si="112"/>
        <v>0</v>
      </c>
      <c r="G1361" s="46">
        <f t="shared" si="113"/>
        <v>0</v>
      </c>
      <c r="H1361" s="45">
        <f t="shared" si="114"/>
        <v>0</v>
      </c>
    </row>
    <row r="1362" spans="2:8">
      <c r="B1362" s="100" t="s">
        <v>3262</v>
      </c>
      <c r="C1362" s="100" t="s">
        <v>4264</v>
      </c>
      <c r="D1362" s="503">
        <v>32.68</v>
      </c>
      <c r="E1362" s="254">
        <v>0</v>
      </c>
      <c r="F1362" s="45">
        <f t="shared" si="112"/>
        <v>0</v>
      </c>
      <c r="G1362" s="46">
        <f t="shared" si="113"/>
        <v>0</v>
      </c>
      <c r="H1362" s="45">
        <f t="shared" si="114"/>
        <v>0</v>
      </c>
    </row>
    <row r="1363" spans="2:8">
      <c r="B1363" s="100" t="s">
        <v>2300</v>
      </c>
      <c r="C1363" s="100" t="s">
        <v>2221</v>
      </c>
      <c r="D1363" s="503">
        <v>32.68</v>
      </c>
      <c r="E1363" s="254">
        <v>0</v>
      </c>
      <c r="F1363" s="45">
        <f t="shared" si="112"/>
        <v>0</v>
      </c>
      <c r="G1363" s="46">
        <f t="shared" si="113"/>
        <v>0</v>
      </c>
      <c r="H1363" s="45">
        <f t="shared" si="114"/>
        <v>0</v>
      </c>
    </row>
    <row r="1364" spans="2:8" ht="14.25" customHeight="1">
      <c r="B1364" s="100" t="s">
        <v>3263</v>
      </c>
      <c r="C1364" s="100" t="s">
        <v>4265</v>
      </c>
      <c r="D1364" s="503">
        <v>34.1</v>
      </c>
      <c r="E1364" s="254">
        <v>0</v>
      </c>
      <c r="F1364" s="45">
        <f t="shared" si="112"/>
        <v>0</v>
      </c>
      <c r="G1364" s="46">
        <f t="shared" si="113"/>
        <v>0</v>
      </c>
      <c r="H1364" s="45">
        <f t="shared" si="114"/>
        <v>0</v>
      </c>
    </row>
    <row r="1365" spans="2:8">
      <c r="B1365" s="100" t="s">
        <v>1456</v>
      </c>
      <c r="C1365" s="100" t="s">
        <v>4266</v>
      </c>
      <c r="D1365" s="503">
        <v>34.1</v>
      </c>
      <c r="E1365" s="254">
        <v>0</v>
      </c>
      <c r="F1365" s="45">
        <f t="shared" si="112"/>
        <v>0</v>
      </c>
      <c r="G1365" s="46">
        <f t="shared" si="113"/>
        <v>0</v>
      </c>
      <c r="H1365" s="45">
        <f t="shared" si="114"/>
        <v>0</v>
      </c>
    </row>
    <row r="1366" spans="2:8">
      <c r="B1366" s="100" t="s">
        <v>3264</v>
      </c>
      <c r="C1366" s="100" t="s">
        <v>4267</v>
      </c>
      <c r="D1366" s="503">
        <v>34.1</v>
      </c>
      <c r="E1366" s="254">
        <v>0</v>
      </c>
      <c r="F1366" s="45">
        <f t="shared" si="112"/>
        <v>0</v>
      </c>
      <c r="G1366" s="46">
        <f t="shared" si="113"/>
        <v>0</v>
      </c>
      <c r="H1366" s="45">
        <f t="shared" si="114"/>
        <v>0</v>
      </c>
    </row>
    <row r="1367" spans="2:8">
      <c r="B1367" s="100" t="s">
        <v>1461</v>
      </c>
      <c r="C1367" s="100" t="s">
        <v>4268</v>
      </c>
      <c r="D1367" s="503">
        <v>12.97</v>
      </c>
      <c r="E1367" s="254">
        <v>0</v>
      </c>
      <c r="F1367" s="45">
        <f t="shared" si="112"/>
        <v>0</v>
      </c>
      <c r="G1367" s="46">
        <f t="shared" si="113"/>
        <v>0</v>
      </c>
      <c r="H1367" s="45">
        <f t="shared" si="114"/>
        <v>0</v>
      </c>
    </row>
    <row r="1368" spans="2:8">
      <c r="B1368" s="100" t="s">
        <v>3265</v>
      </c>
      <c r="C1368" s="100" t="s">
        <v>4269</v>
      </c>
      <c r="D1368" s="503">
        <v>14.51</v>
      </c>
      <c r="E1368" s="254">
        <v>0</v>
      </c>
      <c r="F1368" s="45">
        <f t="shared" si="112"/>
        <v>0</v>
      </c>
      <c r="G1368" s="46">
        <f t="shared" si="113"/>
        <v>0</v>
      </c>
      <c r="H1368" s="45">
        <f t="shared" si="114"/>
        <v>0</v>
      </c>
    </row>
    <row r="1369" spans="2:8">
      <c r="B1369" s="100" t="s">
        <v>1464</v>
      </c>
      <c r="C1369" s="100" t="s">
        <v>4270</v>
      </c>
      <c r="D1369" s="503">
        <v>12.97</v>
      </c>
      <c r="E1369" s="254">
        <v>0</v>
      </c>
      <c r="F1369" s="45">
        <f t="shared" si="112"/>
        <v>0</v>
      </c>
      <c r="G1369" s="46">
        <f t="shared" si="113"/>
        <v>0</v>
      </c>
      <c r="H1369" s="45">
        <f t="shared" si="114"/>
        <v>0</v>
      </c>
    </row>
    <row r="1370" spans="2:8">
      <c r="B1370" s="100" t="s">
        <v>1465</v>
      </c>
      <c r="C1370" s="100" t="s">
        <v>4271</v>
      </c>
      <c r="D1370" s="503">
        <v>34.1</v>
      </c>
      <c r="E1370" s="254">
        <v>0</v>
      </c>
      <c r="F1370" s="45">
        <f t="shared" si="112"/>
        <v>0</v>
      </c>
      <c r="G1370" s="46">
        <f t="shared" si="113"/>
        <v>0</v>
      </c>
      <c r="H1370" s="45">
        <f t="shared" si="114"/>
        <v>0</v>
      </c>
    </row>
    <row r="1371" spans="2:8">
      <c r="B1371" s="100" t="s">
        <v>1466</v>
      </c>
      <c r="C1371" s="100" t="s">
        <v>4272</v>
      </c>
      <c r="D1371" s="503">
        <v>34.1</v>
      </c>
      <c r="E1371" s="254">
        <v>0</v>
      </c>
      <c r="F1371" s="45">
        <f t="shared" si="112"/>
        <v>0</v>
      </c>
      <c r="G1371" s="46">
        <f t="shared" si="113"/>
        <v>0</v>
      </c>
      <c r="H1371" s="45">
        <f t="shared" si="114"/>
        <v>0</v>
      </c>
    </row>
    <row r="1372" spans="2:8">
      <c r="B1372" s="100" t="s">
        <v>3266</v>
      </c>
      <c r="C1372" s="100" t="s">
        <v>4273</v>
      </c>
      <c r="D1372" s="503">
        <v>34.1</v>
      </c>
      <c r="E1372" s="254">
        <v>0</v>
      </c>
      <c r="F1372" s="45">
        <f t="shared" si="112"/>
        <v>0</v>
      </c>
      <c r="G1372" s="46">
        <f t="shared" si="113"/>
        <v>0</v>
      </c>
      <c r="H1372" s="45">
        <f t="shared" si="114"/>
        <v>0</v>
      </c>
    </row>
    <row r="1373" spans="2:8">
      <c r="B1373" s="100" t="s">
        <v>1470</v>
      </c>
      <c r="C1373" s="100" t="s">
        <v>4274</v>
      </c>
      <c r="D1373" s="503">
        <v>433.62</v>
      </c>
      <c r="E1373" s="254">
        <v>0</v>
      </c>
      <c r="F1373" s="45">
        <f t="shared" si="112"/>
        <v>0</v>
      </c>
      <c r="G1373" s="46">
        <f t="shared" si="113"/>
        <v>0</v>
      </c>
      <c r="H1373" s="45">
        <f t="shared" si="114"/>
        <v>0</v>
      </c>
    </row>
    <row r="1374" spans="2:8">
      <c r="B1374" s="100" t="s">
        <v>1471</v>
      </c>
      <c r="C1374" s="100" t="s">
        <v>4275</v>
      </c>
      <c r="D1374" s="503">
        <v>32.68</v>
      </c>
      <c r="E1374" s="254">
        <v>0</v>
      </c>
      <c r="F1374" s="45">
        <f t="shared" si="112"/>
        <v>0</v>
      </c>
      <c r="G1374" s="46">
        <f t="shared" si="113"/>
        <v>0</v>
      </c>
      <c r="H1374" s="45">
        <f t="shared" si="114"/>
        <v>0</v>
      </c>
    </row>
    <row r="1375" spans="2:8">
      <c r="B1375" s="100" t="s">
        <v>1474</v>
      </c>
      <c r="C1375" s="100" t="s">
        <v>4276</v>
      </c>
      <c r="D1375" s="503">
        <v>34.1</v>
      </c>
      <c r="E1375" s="254">
        <v>0</v>
      </c>
      <c r="F1375" s="45">
        <f t="shared" si="112"/>
        <v>0</v>
      </c>
      <c r="G1375" s="46">
        <f t="shared" si="113"/>
        <v>0</v>
      </c>
      <c r="H1375" s="45">
        <f t="shared" si="114"/>
        <v>0</v>
      </c>
    </row>
    <row r="1376" spans="2:8">
      <c r="B1376" s="100" t="s">
        <v>1477</v>
      </c>
      <c r="C1376" s="100" t="s">
        <v>4277</v>
      </c>
      <c r="D1376" s="504">
        <v>438.87</v>
      </c>
      <c r="E1376" s="254">
        <v>0</v>
      </c>
      <c r="F1376" s="45">
        <f t="shared" si="112"/>
        <v>0</v>
      </c>
      <c r="G1376" s="46">
        <f t="shared" si="113"/>
        <v>0</v>
      </c>
      <c r="H1376" s="45">
        <f t="shared" si="114"/>
        <v>0</v>
      </c>
    </row>
    <row r="1377" spans="2:9">
      <c r="B1377" s="100" t="s">
        <v>1481</v>
      </c>
      <c r="C1377" s="100" t="s">
        <v>4278</v>
      </c>
      <c r="D1377" s="503">
        <v>13.54</v>
      </c>
      <c r="E1377" s="254">
        <v>0</v>
      </c>
      <c r="F1377" s="45">
        <f t="shared" si="112"/>
        <v>0</v>
      </c>
      <c r="G1377" s="46">
        <f t="shared" si="113"/>
        <v>0</v>
      </c>
      <c r="H1377" s="45">
        <f t="shared" si="114"/>
        <v>0</v>
      </c>
    </row>
    <row r="1378" spans="2:9">
      <c r="B1378" s="100" t="s">
        <v>3270</v>
      </c>
      <c r="C1378" s="100" t="s">
        <v>4279</v>
      </c>
      <c r="D1378" s="503">
        <v>34.1</v>
      </c>
      <c r="E1378" s="254">
        <v>0</v>
      </c>
      <c r="F1378" s="45">
        <f t="shared" si="112"/>
        <v>0</v>
      </c>
      <c r="G1378" s="46">
        <f t="shared" si="113"/>
        <v>0</v>
      </c>
      <c r="H1378" s="45">
        <f t="shared" si="114"/>
        <v>0</v>
      </c>
    </row>
    <row r="1379" spans="2:9">
      <c r="B1379" s="100" t="s">
        <v>1483</v>
      </c>
      <c r="C1379" s="100" t="s">
        <v>2227</v>
      </c>
      <c r="D1379" s="503">
        <v>219.12</v>
      </c>
      <c r="E1379" s="254">
        <v>0</v>
      </c>
      <c r="F1379" s="111">
        <f t="shared" si="112"/>
        <v>0</v>
      </c>
      <c r="G1379" s="64">
        <f t="shared" si="113"/>
        <v>0</v>
      </c>
      <c r="H1379" s="111">
        <f t="shared" si="114"/>
        <v>0</v>
      </c>
      <c r="I1379" s="114"/>
    </row>
    <row r="1380" spans="2:9">
      <c r="B1380" s="100" t="s">
        <v>1486</v>
      </c>
      <c r="C1380" s="100" t="s">
        <v>2228</v>
      </c>
      <c r="D1380" s="503">
        <v>12.97</v>
      </c>
      <c r="E1380" s="254">
        <v>0</v>
      </c>
      <c r="F1380" s="111">
        <f t="shared" si="112"/>
        <v>0</v>
      </c>
      <c r="G1380" s="64">
        <f t="shared" si="113"/>
        <v>0</v>
      </c>
      <c r="H1380" s="111">
        <f t="shared" si="114"/>
        <v>0</v>
      </c>
      <c r="I1380" s="114"/>
    </row>
    <row r="1381" spans="2:9">
      <c r="B1381" s="100" t="s">
        <v>1489</v>
      </c>
      <c r="C1381" s="100" t="s">
        <v>2229</v>
      </c>
      <c r="D1381" s="503">
        <v>22.62</v>
      </c>
      <c r="E1381" s="254">
        <v>0</v>
      </c>
      <c r="F1381" s="111">
        <f t="shared" si="112"/>
        <v>0</v>
      </c>
      <c r="G1381" s="64">
        <f t="shared" si="113"/>
        <v>0</v>
      </c>
      <c r="H1381" s="111">
        <f t="shared" si="114"/>
        <v>0</v>
      </c>
      <c r="I1381" s="114"/>
    </row>
    <row r="1382" spans="2:9">
      <c r="B1382" s="100" t="s">
        <v>3272</v>
      </c>
      <c r="C1382" s="100" t="s">
        <v>4280</v>
      </c>
      <c r="D1382" s="503">
        <v>22.62</v>
      </c>
      <c r="E1382" s="254">
        <v>0</v>
      </c>
      <c r="F1382" s="111">
        <f t="shared" si="112"/>
        <v>0</v>
      </c>
      <c r="G1382" s="64">
        <f t="shared" si="113"/>
        <v>0</v>
      </c>
      <c r="H1382" s="111">
        <f t="shared" si="114"/>
        <v>0</v>
      </c>
      <c r="I1382" s="114"/>
    </row>
    <row r="1383" spans="2:9">
      <c r="B1383" s="100" t="s">
        <v>3273</v>
      </c>
      <c r="C1383" s="100" t="s">
        <v>4281</v>
      </c>
      <c r="D1383" s="503">
        <v>45.24</v>
      </c>
      <c r="E1383" s="254">
        <v>0</v>
      </c>
      <c r="F1383" s="111">
        <f t="shared" si="112"/>
        <v>0</v>
      </c>
      <c r="G1383" s="64">
        <f t="shared" si="113"/>
        <v>0</v>
      </c>
      <c r="H1383" s="111">
        <f t="shared" si="114"/>
        <v>0</v>
      </c>
      <c r="I1383" s="114"/>
    </row>
    <row r="1384" spans="2:9">
      <c r="B1384" s="100" t="s">
        <v>3274</v>
      </c>
      <c r="C1384" s="100" t="s">
        <v>4282</v>
      </c>
      <c r="D1384" s="503">
        <v>22.62</v>
      </c>
      <c r="E1384" s="254">
        <v>0</v>
      </c>
      <c r="F1384" s="111">
        <f t="shared" si="112"/>
        <v>0</v>
      </c>
      <c r="G1384" s="64">
        <f t="shared" si="113"/>
        <v>0</v>
      </c>
      <c r="H1384" s="111">
        <f t="shared" si="114"/>
        <v>0</v>
      </c>
      <c r="I1384" s="114"/>
    </row>
    <row r="1385" spans="2:9">
      <c r="B1385" s="100" t="s">
        <v>1498</v>
      </c>
      <c r="C1385" s="100" t="s">
        <v>4283</v>
      </c>
      <c r="D1385" s="503">
        <v>74.75</v>
      </c>
      <c r="E1385" s="254">
        <v>0</v>
      </c>
      <c r="F1385" s="45">
        <f t="shared" si="112"/>
        <v>0</v>
      </c>
      <c r="G1385" s="46">
        <f t="shared" si="113"/>
        <v>0</v>
      </c>
      <c r="H1385" s="45">
        <f t="shared" si="114"/>
        <v>0</v>
      </c>
    </row>
    <row r="1386" spans="2:9">
      <c r="B1386" s="100" t="s">
        <v>4284</v>
      </c>
      <c r="C1386" s="100" t="s">
        <v>4285</v>
      </c>
      <c r="D1386" s="503">
        <v>45.24</v>
      </c>
      <c r="E1386" s="254">
        <v>0</v>
      </c>
      <c r="F1386" s="45">
        <f t="shared" si="112"/>
        <v>0</v>
      </c>
      <c r="G1386" s="46">
        <f t="shared" si="113"/>
        <v>0</v>
      </c>
      <c r="H1386" s="45">
        <f t="shared" si="114"/>
        <v>0</v>
      </c>
    </row>
    <row r="1387" spans="2:9">
      <c r="B1387" s="100" t="s">
        <v>1512</v>
      </c>
      <c r="C1387" s="100" t="s">
        <v>4286</v>
      </c>
      <c r="D1387" s="503">
        <v>21.68</v>
      </c>
      <c r="E1387" s="254">
        <v>0</v>
      </c>
      <c r="F1387" s="45">
        <f t="shared" si="112"/>
        <v>0</v>
      </c>
      <c r="G1387" s="46">
        <f t="shared" si="113"/>
        <v>0</v>
      </c>
      <c r="H1387" s="45">
        <f t="shared" si="114"/>
        <v>0</v>
      </c>
    </row>
    <row r="1388" spans="2:9">
      <c r="B1388" s="100" t="s">
        <v>3283</v>
      </c>
      <c r="C1388" s="100" t="s">
        <v>4287</v>
      </c>
      <c r="D1388" s="503">
        <v>12.97</v>
      </c>
      <c r="E1388" s="254">
        <v>0</v>
      </c>
      <c r="F1388" s="45">
        <f t="shared" si="112"/>
        <v>0</v>
      </c>
      <c r="G1388" s="46">
        <f t="shared" si="113"/>
        <v>0</v>
      </c>
      <c r="H1388" s="45">
        <f t="shared" si="114"/>
        <v>0</v>
      </c>
    </row>
    <row r="1389" spans="2:9">
      <c r="B1389" s="100" t="s">
        <v>1514</v>
      </c>
      <c r="C1389" s="100" t="s">
        <v>2239</v>
      </c>
      <c r="D1389" s="503">
        <v>22.62</v>
      </c>
      <c r="E1389" s="254">
        <v>0</v>
      </c>
      <c r="F1389" s="45">
        <f t="shared" si="112"/>
        <v>0</v>
      </c>
      <c r="G1389" s="46">
        <f t="shared" si="113"/>
        <v>0</v>
      </c>
      <c r="H1389" s="45">
        <f t="shared" si="114"/>
        <v>0</v>
      </c>
    </row>
    <row r="1390" spans="2:9">
      <c r="B1390" s="100" t="s">
        <v>1515</v>
      </c>
      <c r="C1390" s="100" t="s">
        <v>2240</v>
      </c>
      <c r="D1390" s="503">
        <v>21.68</v>
      </c>
      <c r="E1390" s="254">
        <v>0</v>
      </c>
      <c r="F1390" s="45">
        <f t="shared" si="112"/>
        <v>0</v>
      </c>
      <c r="G1390" s="46">
        <f t="shared" si="113"/>
        <v>0</v>
      </c>
      <c r="H1390" s="45">
        <f t="shared" si="114"/>
        <v>0</v>
      </c>
    </row>
    <row r="1391" spans="2:9">
      <c r="B1391" s="100" t="s">
        <v>3285</v>
      </c>
      <c r="C1391" s="100" t="s">
        <v>4288</v>
      </c>
      <c r="D1391" s="503">
        <v>13.54</v>
      </c>
      <c r="E1391" s="255">
        <v>0</v>
      </c>
      <c r="F1391" s="45">
        <f t="shared" si="112"/>
        <v>0</v>
      </c>
      <c r="G1391" s="46">
        <f t="shared" si="113"/>
        <v>0</v>
      </c>
      <c r="H1391" s="45">
        <f t="shared" si="114"/>
        <v>0</v>
      </c>
    </row>
    <row r="1392" spans="2:9">
      <c r="B1392" s="100" t="s">
        <v>3286</v>
      </c>
      <c r="C1392" s="100" t="s">
        <v>4289</v>
      </c>
      <c r="D1392" s="503">
        <v>13.54</v>
      </c>
      <c r="E1392" s="254">
        <v>0</v>
      </c>
      <c r="F1392" s="45">
        <f t="shared" si="112"/>
        <v>0</v>
      </c>
      <c r="G1392" s="46">
        <f t="shared" si="113"/>
        <v>0</v>
      </c>
      <c r="H1392" s="45">
        <f t="shared" si="114"/>
        <v>0</v>
      </c>
    </row>
    <row r="1393" spans="2:8">
      <c r="B1393" s="100" t="s">
        <v>3287</v>
      </c>
      <c r="C1393" s="100" t="s">
        <v>4290</v>
      </c>
      <c r="D1393" s="503">
        <v>21.68</v>
      </c>
      <c r="E1393" s="254">
        <v>0</v>
      </c>
      <c r="F1393" s="45">
        <f t="shared" si="112"/>
        <v>0</v>
      </c>
      <c r="G1393" s="46">
        <f t="shared" si="113"/>
        <v>0</v>
      </c>
      <c r="H1393" s="45">
        <f t="shared" si="114"/>
        <v>0</v>
      </c>
    </row>
    <row r="1394" spans="2:8">
      <c r="B1394" s="571" t="s">
        <v>7791</v>
      </c>
      <c r="C1394" s="571"/>
      <c r="D1394" s="18">
        <f>SUM(D1348:D1393)</f>
        <v>2429.719999999998</v>
      </c>
      <c r="E1394" s="19">
        <f>SUM(E1348:E1393)</f>
        <v>0</v>
      </c>
      <c r="F1394" s="18">
        <f>SUM(F1348:F1393)</f>
        <v>0</v>
      </c>
      <c r="G1394" s="19">
        <f>SUM(G1348:G1393)</f>
        <v>0</v>
      </c>
      <c r="H1394" s="18">
        <f>SUM(H1348:H1393)</f>
        <v>0</v>
      </c>
    </row>
    <row r="1395" spans="2:8">
      <c r="B1395" s="55"/>
      <c r="C1395" s="16"/>
      <c r="D1395" s="16"/>
      <c r="E1395" s="34"/>
      <c r="F1395" s="35"/>
      <c r="G1395" s="16"/>
      <c r="H1395" s="16"/>
    </row>
    <row r="1396" spans="2:8" ht="14.65" customHeight="1">
      <c r="B1396" s="572" t="s">
        <v>1526</v>
      </c>
      <c r="C1396" s="572"/>
      <c r="D1396" s="564" t="str">
        <f>D$13</f>
        <v>SIGTAP
08/2025</v>
      </c>
      <c r="E1396" s="570" t="str">
        <f>E$861</f>
        <v>CNES_ESTABELECIMENTO</v>
      </c>
      <c r="F1396" s="570"/>
      <c r="G1396" s="570"/>
      <c r="H1396" s="570"/>
    </row>
    <row r="1397" spans="2:8" ht="22.5">
      <c r="B1397" s="572"/>
      <c r="C1397" s="572"/>
      <c r="D1397" s="564"/>
      <c r="E1397" s="58" t="s">
        <v>12</v>
      </c>
      <c r="F1397" s="59" t="s">
        <v>3815</v>
      </c>
      <c r="G1397" s="60" t="s">
        <v>3756</v>
      </c>
      <c r="H1397" s="59" t="s">
        <v>3814</v>
      </c>
    </row>
    <row r="1398" spans="2:8" ht="14.25" customHeight="1">
      <c r="B1398" s="57" t="s">
        <v>1527</v>
      </c>
      <c r="C1398" s="149" t="s">
        <v>4291</v>
      </c>
      <c r="D1398" s="503">
        <v>20.74</v>
      </c>
      <c r="E1398" s="254">
        <v>0</v>
      </c>
      <c r="F1398" s="45">
        <f t="shared" ref="F1398" si="115">D1398*E1398</f>
        <v>0</v>
      </c>
      <c r="G1398" s="46">
        <f t="shared" ref="G1398" si="116">E1398/12</f>
        <v>0</v>
      </c>
      <c r="H1398" s="45">
        <f t="shared" ref="H1398" si="117">F1398/12</f>
        <v>0</v>
      </c>
    </row>
    <row r="1399" spans="2:8" ht="14.25" customHeight="1">
      <c r="B1399" s="57" t="s">
        <v>3290</v>
      </c>
      <c r="C1399" s="149" t="s">
        <v>4292</v>
      </c>
      <c r="D1399" s="503">
        <v>20.74</v>
      </c>
      <c r="E1399" s="254">
        <v>0</v>
      </c>
      <c r="F1399" s="45">
        <f t="shared" ref="F1399:F1403" si="118">D1399*E1399</f>
        <v>0</v>
      </c>
      <c r="G1399" s="46">
        <f t="shared" ref="G1399:G1403" si="119">E1399/12</f>
        <v>0</v>
      </c>
      <c r="H1399" s="45">
        <f t="shared" ref="H1399:H1403" si="120">F1399/12</f>
        <v>0</v>
      </c>
    </row>
    <row r="1400" spans="2:8" ht="14.25" customHeight="1">
      <c r="B1400" s="57" t="s">
        <v>1528</v>
      </c>
      <c r="C1400" s="149" t="s">
        <v>4293</v>
      </c>
      <c r="D1400" s="503">
        <v>20.74</v>
      </c>
      <c r="E1400" s="254">
        <v>0</v>
      </c>
      <c r="F1400" s="45">
        <f t="shared" si="118"/>
        <v>0</v>
      </c>
      <c r="G1400" s="46">
        <f t="shared" si="119"/>
        <v>0</v>
      </c>
      <c r="H1400" s="45">
        <f t="shared" si="120"/>
        <v>0</v>
      </c>
    </row>
    <row r="1401" spans="2:8" ht="14.25" customHeight="1">
      <c r="B1401" s="57" t="s">
        <v>3291</v>
      </c>
      <c r="C1401" s="149" t="s">
        <v>4294</v>
      </c>
      <c r="D1401" s="503">
        <v>20.74</v>
      </c>
      <c r="E1401" s="254">
        <v>0</v>
      </c>
      <c r="F1401" s="45">
        <f t="shared" si="118"/>
        <v>0</v>
      </c>
      <c r="G1401" s="46">
        <f t="shared" si="119"/>
        <v>0</v>
      </c>
      <c r="H1401" s="45">
        <f t="shared" si="120"/>
        <v>0</v>
      </c>
    </row>
    <row r="1402" spans="2:8" ht="14.25" customHeight="1">
      <c r="B1402" s="57" t="s">
        <v>1532</v>
      </c>
      <c r="C1402" s="149" t="s">
        <v>4295</v>
      </c>
      <c r="D1402" s="503">
        <v>31.28</v>
      </c>
      <c r="E1402" s="254">
        <v>0</v>
      </c>
      <c r="F1402" s="45">
        <f t="shared" si="118"/>
        <v>0</v>
      </c>
      <c r="G1402" s="46">
        <f t="shared" si="119"/>
        <v>0</v>
      </c>
      <c r="H1402" s="45">
        <f t="shared" si="120"/>
        <v>0</v>
      </c>
    </row>
    <row r="1403" spans="2:8" ht="14.25" customHeight="1">
      <c r="B1403" s="57" t="s">
        <v>3292</v>
      </c>
      <c r="C1403" s="149" t="s">
        <v>4296</v>
      </c>
      <c r="D1403" s="503">
        <v>31.28</v>
      </c>
      <c r="E1403" s="254">
        <v>0</v>
      </c>
      <c r="F1403" s="45">
        <f t="shared" si="118"/>
        <v>0</v>
      </c>
      <c r="G1403" s="46">
        <f t="shared" si="119"/>
        <v>0</v>
      </c>
      <c r="H1403" s="45">
        <f t="shared" si="120"/>
        <v>0</v>
      </c>
    </row>
    <row r="1404" spans="2:8">
      <c r="B1404" s="571" t="s">
        <v>7789</v>
      </c>
      <c r="C1404" s="571"/>
      <c r="D1404" s="18">
        <f>SUM(D1398:D1403)</f>
        <v>145.51999999999998</v>
      </c>
      <c r="E1404" s="19">
        <f>SUM(E1398:E1403)</f>
        <v>0</v>
      </c>
      <c r="F1404" s="18">
        <f>SUM(F1398:F1403)</f>
        <v>0</v>
      </c>
      <c r="G1404" s="19">
        <f>SUM(G1398:G1403)</f>
        <v>0</v>
      </c>
      <c r="H1404" s="18">
        <f>SUM(H1398:H1403)</f>
        <v>0</v>
      </c>
    </row>
    <row r="1405" spans="2:8">
      <c r="B1405" s="55"/>
      <c r="C1405" s="16"/>
      <c r="D1405" s="16"/>
      <c r="E1405" s="34"/>
      <c r="F1405" s="35"/>
      <c r="G1405" s="16"/>
      <c r="H1405" s="16"/>
    </row>
    <row r="1406" spans="2:8" ht="14.65" customHeight="1">
      <c r="B1406" s="572" t="s">
        <v>1536</v>
      </c>
      <c r="C1406" s="572"/>
      <c r="D1406" s="564" t="str">
        <f>D$13</f>
        <v>SIGTAP
08/2025</v>
      </c>
      <c r="E1406" s="570" t="str">
        <f>E$861</f>
        <v>CNES_ESTABELECIMENTO</v>
      </c>
      <c r="F1406" s="570"/>
      <c r="G1406" s="570"/>
      <c r="H1406" s="570"/>
    </row>
    <row r="1407" spans="2:8" ht="22.5">
      <c r="B1407" s="572"/>
      <c r="C1407" s="572"/>
      <c r="D1407" s="564"/>
      <c r="E1407" s="58" t="s">
        <v>12</v>
      </c>
      <c r="F1407" s="59" t="s">
        <v>3815</v>
      </c>
      <c r="G1407" s="60" t="s">
        <v>3756</v>
      </c>
      <c r="H1407" s="59" t="s">
        <v>3814</v>
      </c>
    </row>
    <row r="1408" spans="2:8" ht="14.25" customHeight="1">
      <c r="B1408" s="57" t="s">
        <v>1537</v>
      </c>
      <c r="C1408" s="149" t="s">
        <v>4297</v>
      </c>
      <c r="D1408" s="503">
        <v>18.850000000000001</v>
      </c>
      <c r="E1408" s="254">
        <v>0</v>
      </c>
      <c r="F1408" s="45">
        <f t="shared" ref="F1408:F1411" si="121">D1408*E1408</f>
        <v>0</v>
      </c>
      <c r="G1408" s="46">
        <f t="shared" ref="G1408:G1411" si="122">E1408/12</f>
        <v>0</v>
      </c>
      <c r="H1408" s="45">
        <f t="shared" ref="H1408:H1411" si="123">F1408/12</f>
        <v>0</v>
      </c>
    </row>
    <row r="1409" spans="2:9" ht="14.25" customHeight="1">
      <c r="B1409" s="57" t="s">
        <v>2285</v>
      </c>
      <c r="C1409" s="149" t="s">
        <v>4298</v>
      </c>
      <c r="D1409" s="503">
        <v>11.28</v>
      </c>
      <c r="E1409" s="254">
        <v>0</v>
      </c>
      <c r="F1409" s="45">
        <f t="shared" si="121"/>
        <v>0</v>
      </c>
      <c r="G1409" s="46">
        <f t="shared" si="122"/>
        <v>0</v>
      </c>
      <c r="H1409" s="45">
        <f t="shared" si="123"/>
        <v>0</v>
      </c>
    </row>
    <row r="1410" spans="2:9" ht="14.25" customHeight="1">
      <c r="B1410" s="57" t="s">
        <v>1545</v>
      </c>
      <c r="C1410" s="149" t="s">
        <v>4299</v>
      </c>
      <c r="D1410" s="503">
        <v>19.79</v>
      </c>
      <c r="E1410" s="254">
        <v>0</v>
      </c>
      <c r="F1410" s="45">
        <f t="shared" si="121"/>
        <v>0</v>
      </c>
      <c r="G1410" s="46">
        <f t="shared" si="122"/>
        <v>0</v>
      </c>
      <c r="H1410" s="45">
        <f t="shared" si="123"/>
        <v>0</v>
      </c>
    </row>
    <row r="1411" spans="2:9" ht="14.25" customHeight="1">
      <c r="B1411" s="57" t="s">
        <v>1547</v>
      </c>
      <c r="C1411" s="149" t="s">
        <v>2256</v>
      </c>
      <c r="D1411" s="503">
        <v>19.79</v>
      </c>
      <c r="E1411" s="254">
        <v>0</v>
      </c>
      <c r="F1411" s="45">
        <f t="shared" si="121"/>
        <v>0</v>
      </c>
      <c r="G1411" s="46">
        <f t="shared" si="122"/>
        <v>0</v>
      </c>
      <c r="H1411" s="45">
        <f t="shared" si="123"/>
        <v>0</v>
      </c>
    </row>
    <row r="1412" spans="2:9">
      <c r="B1412" s="571" t="s">
        <v>7792</v>
      </c>
      <c r="C1412" s="571"/>
      <c r="D1412" s="18">
        <f>SUM(D1408:D1411)</f>
        <v>69.710000000000008</v>
      </c>
      <c r="E1412" s="19">
        <f>SUM(E1408:E1411)</f>
        <v>0</v>
      </c>
      <c r="F1412" s="18">
        <f>SUM(F1408:F1411)</f>
        <v>0</v>
      </c>
      <c r="G1412" s="19">
        <f>SUM(G1408:G1411)</f>
        <v>0</v>
      </c>
      <c r="H1412" s="18">
        <f>SUM(H1408:H1411)</f>
        <v>0</v>
      </c>
    </row>
    <row r="1413" spans="2:9">
      <c r="B1413" s="55"/>
      <c r="C1413" s="16"/>
      <c r="D1413" s="16"/>
      <c r="E1413" s="34"/>
      <c r="F1413" s="35"/>
      <c r="G1413" s="16"/>
      <c r="H1413" s="16"/>
    </row>
    <row r="1414" spans="2:9" ht="14.25" customHeight="1">
      <c r="B1414" s="585" t="s">
        <v>1555</v>
      </c>
      <c r="C1414" s="586"/>
      <c r="D1414" s="564" t="str">
        <f>D$13</f>
        <v>SIGTAP
08/2025</v>
      </c>
      <c r="E1414" s="570" t="str">
        <f>E$13</f>
        <v>CNES_ESTABELECIMENTO</v>
      </c>
      <c r="F1414" s="570"/>
      <c r="G1414" s="570"/>
      <c r="H1414" s="570"/>
    </row>
    <row r="1415" spans="2:9" ht="22.5">
      <c r="B1415" s="587"/>
      <c r="C1415" s="588"/>
      <c r="D1415" s="564"/>
      <c r="E1415" s="12" t="s">
        <v>12</v>
      </c>
      <c r="F1415" s="50" t="s">
        <v>3815</v>
      </c>
      <c r="G1415" s="51" t="s">
        <v>3756</v>
      </c>
      <c r="H1415" s="50" t="s">
        <v>3814</v>
      </c>
    </row>
    <row r="1416" spans="2:9">
      <c r="B1416" s="14" t="s">
        <v>3301</v>
      </c>
      <c r="C1416" s="15" t="s">
        <v>4300</v>
      </c>
      <c r="D1416" s="505">
        <v>15.79</v>
      </c>
      <c r="E1416" s="249">
        <v>0</v>
      </c>
      <c r="F1416" s="3">
        <f>D1416*E1416</f>
        <v>0</v>
      </c>
      <c r="G1416" s="1">
        <f t="shared" ref="G1416:H1418" si="124">E1416/12</f>
        <v>0</v>
      </c>
      <c r="H1416" s="3">
        <f t="shared" si="124"/>
        <v>0</v>
      </c>
    </row>
    <row r="1417" spans="2:9">
      <c r="B1417" s="14" t="s">
        <v>3309</v>
      </c>
      <c r="C1417" s="15" t="s">
        <v>4301</v>
      </c>
      <c r="D1417" s="505">
        <v>33.97</v>
      </c>
      <c r="E1417" s="250">
        <v>0</v>
      </c>
      <c r="F1417" s="112">
        <f>D1417*E1417</f>
        <v>0</v>
      </c>
      <c r="G1417" s="2">
        <f t="shared" si="124"/>
        <v>0</v>
      </c>
      <c r="H1417" s="112">
        <f t="shared" si="124"/>
        <v>0</v>
      </c>
      <c r="I1417" s="114"/>
    </row>
    <row r="1418" spans="2:9">
      <c r="B1418" s="14" t="s">
        <v>1558</v>
      </c>
      <c r="C1418" s="15" t="s">
        <v>3807</v>
      </c>
      <c r="D1418" s="505">
        <v>54.97</v>
      </c>
      <c r="E1418" s="250">
        <v>0</v>
      </c>
      <c r="F1418" s="112">
        <f>D1418*E1418</f>
        <v>0</v>
      </c>
      <c r="G1418" s="2">
        <f t="shared" si="124"/>
        <v>0</v>
      </c>
      <c r="H1418" s="112">
        <f t="shared" si="124"/>
        <v>0</v>
      </c>
      <c r="I1418" s="114"/>
    </row>
    <row r="1419" spans="2:9">
      <c r="B1419" s="606" t="s">
        <v>7722</v>
      </c>
      <c r="C1419" s="607"/>
      <c r="D1419" s="18">
        <f>SUM(D1416:D1418)</f>
        <v>104.72999999999999</v>
      </c>
      <c r="E1419" s="19">
        <f>SUM(E1416:E1418)</f>
        <v>0</v>
      </c>
      <c r="F1419" s="18">
        <f>SUM(F1416:F1418)</f>
        <v>0</v>
      </c>
      <c r="G1419" s="19">
        <f>SUM(G1416:G1418)</f>
        <v>0</v>
      </c>
      <c r="H1419" s="18">
        <f>SUM(H1416:H1418)</f>
        <v>0</v>
      </c>
    </row>
    <row r="1420" spans="2:9">
      <c r="B1420" s="16"/>
      <c r="C1420" s="16"/>
      <c r="D1420" s="16"/>
      <c r="E1420" s="34"/>
      <c r="F1420" s="35"/>
      <c r="G1420" s="16"/>
      <c r="H1420" s="16"/>
    </row>
    <row r="1421" spans="2:9" ht="14.65" customHeight="1">
      <c r="B1421" s="572" t="s">
        <v>1569</v>
      </c>
      <c r="C1421" s="572"/>
      <c r="D1421" s="564" t="str">
        <f>D$13</f>
        <v>SIGTAP
08/2025</v>
      </c>
      <c r="E1421" s="570" t="str">
        <f>E$861</f>
        <v>CNES_ESTABELECIMENTO</v>
      </c>
      <c r="F1421" s="570"/>
      <c r="G1421" s="570"/>
      <c r="H1421" s="570"/>
    </row>
    <row r="1422" spans="2:9" ht="22.5">
      <c r="B1422" s="572"/>
      <c r="C1422" s="572"/>
      <c r="D1422" s="564"/>
      <c r="E1422" s="58" t="s">
        <v>12</v>
      </c>
      <c r="F1422" s="59" t="s">
        <v>3815</v>
      </c>
      <c r="G1422" s="60" t="s">
        <v>3756</v>
      </c>
      <c r="H1422" s="59" t="s">
        <v>3814</v>
      </c>
    </row>
    <row r="1423" spans="2:9" ht="14.25" customHeight="1">
      <c r="B1423" s="56" t="s">
        <v>3328</v>
      </c>
      <c r="C1423" s="117" t="s">
        <v>4302</v>
      </c>
      <c r="D1423" s="506">
        <v>31.25</v>
      </c>
      <c r="E1423" s="249">
        <v>0</v>
      </c>
      <c r="F1423" s="3">
        <f>D1423*E1423</f>
        <v>0</v>
      </c>
      <c r="G1423" s="1">
        <f>E1423/12</f>
        <v>0</v>
      </c>
      <c r="H1423" s="3">
        <f>F1423/12</f>
        <v>0</v>
      </c>
    </row>
    <row r="1424" spans="2:9" ht="14.25" customHeight="1">
      <c r="B1424" s="56" t="s">
        <v>3329</v>
      </c>
      <c r="C1424" s="117" t="s">
        <v>4303</v>
      </c>
      <c r="D1424" s="506">
        <v>18.75</v>
      </c>
      <c r="E1424" s="249">
        <v>0</v>
      </c>
      <c r="F1424" s="3">
        <f t="shared" ref="F1424:F1426" si="125">D1424*E1424</f>
        <v>0</v>
      </c>
      <c r="G1424" s="1">
        <f t="shared" ref="G1424:G1426" si="126">E1424/12</f>
        <v>0</v>
      </c>
      <c r="H1424" s="3">
        <f t="shared" ref="H1424:H1426" si="127">F1424/12</f>
        <v>0</v>
      </c>
    </row>
    <row r="1425" spans="2:8" ht="14.25" customHeight="1">
      <c r="B1425" s="56" t="s">
        <v>3340</v>
      </c>
      <c r="C1425" s="117" t="s">
        <v>4304</v>
      </c>
      <c r="D1425" s="506">
        <v>31.28</v>
      </c>
      <c r="E1425" s="249">
        <v>0</v>
      </c>
      <c r="F1425" s="3">
        <f t="shared" si="125"/>
        <v>0</v>
      </c>
      <c r="G1425" s="1">
        <f t="shared" si="126"/>
        <v>0</v>
      </c>
      <c r="H1425" s="3">
        <f t="shared" si="127"/>
        <v>0</v>
      </c>
    </row>
    <row r="1426" spans="2:8" ht="14.25" customHeight="1">
      <c r="B1426" s="56" t="s">
        <v>1577</v>
      </c>
      <c r="C1426" s="117" t="s">
        <v>4305</v>
      </c>
      <c r="D1426" s="506">
        <v>30.72</v>
      </c>
      <c r="E1426" s="249">
        <v>0</v>
      </c>
      <c r="F1426" s="3">
        <f t="shared" si="125"/>
        <v>0</v>
      </c>
      <c r="G1426" s="1">
        <f t="shared" si="126"/>
        <v>0</v>
      </c>
      <c r="H1426" s="3">
        <f t="shared" si="127"/>
        <v>0</v>
      </c>
    </row>
    <row r="1427" spans="2:8">
      <c r="B1427" s="582" t="s">
        <v>7792</v>
      </c>
      <c r="C1427" s="582"/>
      <c r="D1427" s="18">
        <f>SUM(D1423:D1426)</f>
        <v>112</v>
      </c>
      <c r="E1427" s="19">
        <f>SUM(E1423:E1426)</f>
        <v>0</v>
      </c>
      <c r="F1427" s="18">
        <f>SUM(F1423:F1426)</f>
        <v>0</v>
      </c>
      <c r="G1427" s="19">
        <f>SUM(G1423:G1426)</f>
        <v>0</v>
      </c>
      <c r="H1427" s="18">
        <f>SUM(H1423:H1426)</f>
        <v>0</v>
      </c>
    </row>
    <row r="1428" spans="2:8">
      <c r="B1428" s="16"/>
      <c r="C1428" s="16"/>
      <c r="D1428" s="16"/>
      <c r="E1428" s="34"/>
      <c r="F1428" s="35"/>
      <c r="G1428" s="16"/>
      <c r="H1428" s="16"/>
    </row>
    <row r="1429" spans="2:8" ht="14.65" customHeight="1">
      <c r="B1429" s="575" t="s">
        <v>1585</v>
      </c>
      <c r="C1429" s="575"/>
      <c r="D1429" s="564" t="str">
        <f>D$13</f>
        <v>SIGTAP
08/2025</v>
      </c>
      <c r="E1429" s="570" t="str">
        <f>E$861</f>
        <v>CNES_ESTABELECIMENTO</v>
      </c>
      <c r="F1429" s="570"/>
      <c r="G1429" s="570"/>
      <c r="H1429" s="570"/>
    </row>
    <row r="1430" spans="2:8" ht="22.5">
      <c r="B1430" s="575"/>
      <c r="C1430" s="575"/>
      <c r="D1430" s="564"/>
      <c r="E1430" s="58" t="s">
        <v>12</v>
      </c>
      <c r="F1430" s="59" t="s">
        <v>3815</v>
      </c>
      <c r="G1430" s="60" t="s">
        <v>3756</v>
      </c>
      <c r="H1430" s="59" t="s">
        <v>3814</v>
      </c>
    </row>
    <row r="1431" spans="2:8">
      <c r="B1431" s="100" t="s">
        <v>1586</v>
      </c>
      <c r="C1431" s="100" t="s">
        <v>4306</v>
      </c>
      <c r="D1431" s="62">
        <v>150</v>
      </c>
      <c r="E1431" s="253">
        <v>0</v>
      </c>
      <c r="F1431" s="45">
        <f>D1431*E1431</f>
        <v>0</v>
      </c>
      <c r="G1431" s="46">
        <f>E1431/12</f>
        <v>0</v>
      </c>
      <c r="H1431" s="45">
        <f>F1431/12</f>
        <v>0</v>
      </c>
    </row>
    <row r="1432" spans="2:8">
      <c r="B1432" s="100" t="s">
        <v>1592</v>
      </c>
      <c r="C1432" s="100" t="s">
        <v>4307</v>
      </c>
      <c r="D1432" s="62">
        <v>18.72</v>
      </c>
      <c r="E1432" s="253">
        <v>0</v>
      </c>
      <c r="F1432" s="45">
        <f t="shared" ref="F1432:F1450" si="128">D1432*E1432</f>
        <v>0</v>
      </c>
      <c r="G1432" s="46">
        <f t="shared" ref="G1432:G1450" si="129">E1432/12</f>
        <v>0</v>
      </c>
      <c r="H1432" s="45">
        <f t="shared" ref="H1432:H1450" si="130">F1432/12</f>
        <v>0</v>
      </c>
    </row>
    <row r="1433" spans="2:8">
      <c r="B1433" s="100" t="s">
        <v>3349</v>
      </c>
      <c r="C1433" s="100" t="s">
        <v>4308</v>
      </c>
      <c r="D1433" s="62">
        <v>35.53</v>
      </c>
      <c r="E1433" s="253">
        <v>0</v>
      </c>
      <c r="F1433" s="45">
        <f t="shared" si="128"/>
        <v>0</v>
      </c>
      <c r="G1433" s="46">
        <f t="shared" si="129"/>
        <v>0</v>
      </c>
      <c r="H1433" s="45">
        <f t="shared" si="130"/>
        <v>0</v>
      </c>
    </row>
    <row r="1434" spans="2:8">
      <c r="B1434" s="100" t="s">
        <v>3351</v>
      </c>
      <c r="C1434" s="100" t="s">
        <v>4309</v>
      </c>
      <c r="D1434" s="62">
        <v>19.18</v>
      </c>
      <c r="E1434" s="253">
        <v>0</v>
      </c>
      <c r="F1434" s="45">
        <f t="shared" si="128"/>
        <v>0</v>
      </c>
      <c r="G1434" s="46">
        <f t="shared" si="129"/>
        <v>0</v>
      </c>
      <c r="H1434" s="45">
        <f t="shared" si="130"/>
        <v>0</v>
      </c>
    </row>
    <row r="1435" spans="2:8">
      <c r="B1435" s="100" t="s">
        <v>3352</v>
      </c>
      <c r="C1435" s="100" t="s">
        <v>4310</v>
      </c>
      <c r="D1435" s="62">
        <v>21.92</v>
      </c>
      <c r="E1435" s="253">
        <v>0</v>
      </c>
      <c r="F1435" s="45">
        <f t="shared" si="128"/>
        <v>0</v>
      </c>
      <c r="G1435" s="46">
        <f t="shared" si="129"/>
        <v>0</v>
      </c>
      <c r="H1435" s="45">
        <f t="shared" si="130"/>
        <v>0</v>
      </c>
    </row>
    <row r="1436" spans="2:8">
      <c r="B1436" s="100" t="s">
        <v>3353</v>
      </c>
      <c r="C1436" s="100" t="s">
        <v>4311</v>
      </c>
      <c r="D1436" s="62">
        <v>21.92</v>
      </c>
      <c r="E1436" s="253">
        <v>0</v>
      </c>
      <c r="F1436" s="45">
        <f t="shared" si="128"/>
        <v>0</v>
      </c>
      <c r="G1436" s="46">
        <f t="shared" si="129"/>
        <v>0</v>
      </c>
      <c r="H1436" s="45">
        <f t="shared" si="130"/>
        <v>0</v>
      </c>
    </row>
    <row r="1437" spans="2:8">
      <c r="B1437" s="100" t="s">
        <v>3354</v>
      </c>
      <c r="C1437" s="100" t="s">
        <v>4312</v>
      </c>
      <c r="D1437" s="62">
        <v>12.98</v>
      </c>
      <c r="E1437" s="253">
        <v>0</v>
      </c>
      <c r="F1437" s="45">
        <f t="shared" si="128"/>
        <v>0</v>
      </c>
      <c r="G1437" s="46">
        <f t="shared" si="129"/>
        <v>0</v>
      </c>
      <c r="H1437" s="45">
        <f t="shared" si="130"/>
        <v>0</v>
      </c>
    </row>
    <row r="1438" spans="2:8">
      <c r="B1438" s="100" t="s">
        <v>3355</v>
      </c>
      <c r="C1438" s="100" t="s">
        <v>4313</v>
      </c>
      <c r="D1438" s="62">
        <v>21.92</v>
      </c>
      <c r="E1438" s="253">
        <v>0</v>
      </c>
      <c r="F1438" s="45">
        <f t="shared" si="128"/>
        <v>0</v>
      </c>
      <c r="G1438" s="46">
        <f t="shared" si="129"/>
        <v>0</v>
      </c>
      <c r="H1438" s="45">
        <f t="shared" si="130"/>
        <v>0</v>
      </c>
    </row>
    <row r="1439" spans="2:8">
      <c r="B1439" s="100" t="s">
        <v>3356</v>
      </c>
      <c r="C1439" s="100" t="s">
        <v>4314</v>
      </c>
      <c r="D1439" s="62">
        <v>12.98</v>
      </c>
      <c r="E1439" s="253">
        <v>0</v>
      </c>
      <c r="F1439" s="45">
        <f t="shared" si="128"/>
        <v>0</v>
      </c>
      <c r="G1439" s="46">
        <f t="shared" si="129"/>
        <v>0</v>
      </c>
      <c r="H1439" s="45">
        <f t="shared" si="130"/>
        <v>0</v>
      </c>
    </row>
    <row r="1440" spans="2:8">
      <c r="B1440" s="100" t="s">
        <v>3357</v>
      </c>
      <c r="C1440" s="100" t="s">
        <v>4315</v>
      </c>
      <c r="D1440" s="62">
        <v>21.92</v>
      </c>
      <c r="E1440" s="253">
        <v>0</v>
      </c>
      <c r="F1440" s="45">
        <f t="shared" si="128"/>
        <v>0</v>
      </c>
      <c r="G1440" s="46">
        <f t="shared" si="129"/>
        <v>0</v>
      </c>
      <c r="H1440" s="45">
        <f t="shared" si="130"/>
        <v>0</v>
      </c>
    </row>
    <row r="1441" spans="2:8">
      <c r="B1441" s="100" t="s">
        <v>3358</v>
      </c>
      <c r="C1441" s="100" t="s">
        <v>4316</v>
      </c>
      <c r="D1441" s="62">
        <v>12.98</v>
      </c>
      <c r="E1441" s="253">
        <v>0</v>
      </c>
      <c r="F1441" s="45">
        <f t="shared" si="128"/>
        <v>0</v>
      </c>
      <c r="G1441" s="46">
        <f t="shared" si="129"/>
        <v>0</v>
      </c>
      <c r="H1441" s="45">
        <f t="shared" si="130"/>
        <v>0</v>
      </c>
    </row>
    <row r="1442" spans="2:8">
      <c r="B1442" s="100" t="s">
        <v>3359</v>
      </c>
      <c r="C1442" s="100" t="s">
        <v>4317</v>
      </c>
      <c r="D1442" s="62">
        <v>21.92</v>
      </c>
      <c r="E1442" s="253">
        <v>0</v>
      </c>
      <c r="F1442" s="45">
        <f t="shared" si="128"/>
        <v>0</v>
      </c>
      <c r="G1442" s="46">
        <f t="shared" si="129"/>
        <v>0</v>
      </c>
      <c r="H1442" s="45">
        <f t="shared" si="130"/>
        <v>0</v>
      </c>
    </row>
    <row r="1443" spans="2:8">
      <c r="B1443" s="100" t="s">
        <v>3360</v>
      </c>
      <c r="C1443" s="100" t="s">
        <v>4318</v>
      </c>
      <c r="D1443" s="62">
        <v>12.98</v>
      </c>
      <c r="E1443" s="253">
        <v>0</v>
      </c>
      <c r="F1443" s="45">
        <f t="shared" si="128"/>
        <v>0</v>
      </c>
      <c r="G1443" s="46">
        <f t="shared" si="129"/>
        <v>0</v>
      </c>
      <c r="H1443" s="45">
        <f t="shared" si="130"/>
        <v>0</v>
      </c>
    </row>
    <row r="1444" spans="2:8">
      <c r="B1444" s="100" t="s">
        <v>3361</v>
      </c>
      <c r="C1444" s="100" t="s">
        <v>4319</v>
      </c>
      <c r="D1444" s="62">
        <v>15.02</v>
      </c>
      <c r="E1444" s="253">
        <v>0</v>
      </c>
      <c r="F1444" s="45">
        <f t="shared" si="128"/>
        <v>0</v>
      </c>
      <c r="G1444" s="46">
        <f t="shared" si="129"/>
        <v>0</v>
      </c>
      <c r="H1444" s="45">
        <f t="shared" si="130"/>
        <v>0</v>
      </c>
    </row>
    <row r="1445" spans="2:8">
      <c r="B1445" s="100" t="s">
        <v>3362</v>
      </c>
      <c r="C1445" s="100" t="s">
        <v>4320</v>
      </c>
      <c r="D1445" s="62">
        <v>12.98</v>
      </c>
      <c r="E1445" s="253">
        <v>0</v>
      </c>
      <c r="F1445" s="45">
        <f t="shared" si="128"/>
        <v>0</v>
      </c>
      <c r="G1445" s="46">
        <f t="shared" si="129"/>
        <v>0</v>
      </c>
      <c r="H1445" s="45">
        <f t="shared" si="130"/>
        <v>0</v>
      </c>
    </row>
    <row r="1446" spans="2:8">
      <c r="B1446" s="100" t="s">
        <v>3363</v>
      </c>
      <c r="C1446" s="100" t="s">
        <v>4321</v>
      </c>
      <c r="D1446" s="62">
        <v>15.02</v>
      </c>
      <c r="E1446" s="253">
        <v>0</v>
      </c>
      <c r="F1446" s="45">
        <f t="shared" si="128"/>
        <v>0</v>
      </c>
      <c r="G1446" s="46">
        <f t="shared" si="129"/>
        <v>0</v>
      </c>
      <c r="H1446" s="45">
        <f t="shared" si="130"/>
        <v>0</v>
      </c>
    </row>
    <row r="1447" spans="2:8">
      <c r="B1447" s="100" t="s">
        <v>3364</v>
      </c>
      <c r="C1447" s="100" t="s">
        <v>4322</v>
      </c>
      <c r="D1447" s="62">
        <v>19.18</v>
      </c>
      <c r="E1447" s="253">
        <v>0</v>
      </c>
      <c r="F1447" s="45">
        <f t="shared" si="128"/>
        <v>0</v>
      </c>
      <c r="G1447" s="46">
        <f t="shared" si="129"/>
        <v>0</v>
      </c>
      <c r="H1447" s="45">
        <f t="shared" si="130"/>
        <v>0</v>
      </c>
    </row>
    <row r="1448" spans="2:8">
      <c r="B1448" s="100" t="s">
        <v>3365</v>
      </c>
      <c r="C1448" s="100" t="s">
        <v>4323</v>
      </c>
      <c r="D1448" s="62">
        <v>19.18</v>
      </c>
      <c r="E1448" s="253">
        <v>0</v>
      </c>
      <c r="F1448" s="45">
        <f t="shared" si="128"/>
        <v>0</v>
      </c>
      <c r="G1448" s="46">
        <f t="shared" si="129"/>
        <v>0</v>
      </c>
      <c r="H1448" s="45">
        <f t="shared" si="130"/>
        <v>0</v>
      </c>
    </row>
    <row r="1449" spans="2:8">
      <c r="B1449" s="100" t="s">
        <v>3366</v>
      </c>
      <c r="C1449" s="100" t="s">
        <v>4324</v>
      </c>
      <c r="D1449" s="62">
        <v>22.72</v>
      </c>
      <c r="E1449" s="253">
        <v>0</v>
      </c>
      <c r="F1449" s="45">
        <f t="shared" si="128"/>
        <v>0</v>
      </c>
      <c r="G1449" s="46">
        <f t="shared" si="129"/>
        <v>0</v>
      </c>
      <c r="H1449" s="45">
        <f t="shared" si="130"/>
        <v>0</v>
      </c>
    </row>
    <row r="1450" spans="2:8">
      <c r="B1450" s="100" t="s">
        <v>3367</v>
      </c>
      <c r="C1450" s="100" t="s">
        <v>4325</v>
      </c>
      <c r="D1450" s="62">
        <v>11.36</v>
      </c>
      <c r="E1450" s="253">
        <v>0</v>
      </c>
      <c r="F1450" s="45">
        <f t="shared" si="128"/>
        <v>0</v>
      </c>
      <c r="G1450" s="46">
        <f t="shared" si="129"/>
        <v>0</v>
      </c>
      <c r="H1450" s="45">
        <f t="shared" si="130"/>
        <v>0</v>
      </c>
    </row>
    <row r="1451" spans="2:8">
      <c r="B1451" s="100" t="s">
        <v>3368</v>
      </c>
      <c r="C1451" s="100" t="s">
        <v>4326</v>
      </c>
      <c r="D1451" s="62">
        <v>22.72</v>
      </c>
      <c r="E1451" s="253">
        <v>0</v>
      </c>
      <c r="F1451" s="45">
        <f>D1451*E1451</f>
        <v>0</v>
      </c>
      <c r="G1451" s="46">
        <f>E1451/12</f>
        <v>0</v>
      </c>
      <c r="H1451" s="45">
        <f>F1451/12</f>
        <v>0</v>
      </c>
    </row>
    <row r="1452" spans="2:8">
      <c r="B1452" s="100" t="s">
        <v>3369</v>
      </c>
      <c r="C1452" s="100" t="s">
        <v>4327</v>
      </c>
      <c r="D1452" s="62">
        <v>12.98</v>
      </c>
      <c r="E1452" s="253">
        <v>0</v>
      </c>
      <c r="F1452" s="45">
        <f>D1452*E1452</f>
        <v>0</v>
      </c>
      <c r="G1452" s="46">
        <f>E1452/12</f>
        <v>0</v>
      </c>
      <c r="H1452" s="45">
        <f>F1452/12</f>
        <v>0</v>
      </c>
    </row>
    <row r="1453" spans="2:8">
      <c r="B1453" s="571" t="s">
        <v>7728</v>
      </c>
      <c r="C1453" s="571"/>
      <c r="D1453" s="18">
        <f>SUM(D1431:D1452)</f>
        <v>536.11000000000024</v>
      </c>
      <c r="E1453" s="19">
        <f>SUM(E1431:E1452)</f>
        <v>0</v>
      </c>
      <c r="F1453" s="18">
        <f>SUM(F1431:F1452)</f>
        <v>0</v>
      </c>
      <c r="G1453" s="19">
        <f>SUM(G1431:G1452)</f>
        <v>0</v>
      </c>
      <c r="H1453" s="18">
        <f>SUM(H1431:H1452)</f>
        <v>0</v>
      </c>
    </row>
    <row r="1454" spans="2:8">
      <c r="B1454" s="16"/>
      <c r="C1454" s="16"/>
      <c r="D1454" s="16"/>
      <c r="E1454" s="34"/>
      <c r="F1454" s="35"/>
      <c r="G1454" s="16"/>
      <c r="H1454" s="16"/>
    </row>
    <row r="1455" spans="2:8" ht="14.65" customHeight="1">
      <c r="B1455" s="576" t="s">
        <v>4328</v>
      </c>
      <c r="C1455" s="577"/>
      <c r="D1455" s="564" t="str">
        <f>D$13</f>
        <v>SIGTAP
08/2025</v>
      </c>
      <c r="E1455" s="570" t="str">
        <f>E$861</f>
        <v>CNES_ESTABELECIMENTO</v>
      </c>
      <c r="F1455" s="570"/>
      <c r="G1455" s="570"/>
      <c r="H1455" s="570"/>
    </row>
    <row r="1456" spans="2:8" ht="22.5">
      <c r="B1456" s="578"/>
      <c r="C1456" s="579"/>
      <c r="D1456" s="564"/>
      <c r="E1456" s="12" t="s">
        <v>12</v>
      </c>
      <c r="F1456" s="50" t="s">
        <v>3815</v>
      </c>
      <c r="G1456" s="51" t="s">
        <v>3756</v>
      </c>
      <c r="H1456" s="50" t="s">
        <v>3814</v>
      </c>
    </row>
    <row r="1457" spans="1:9">
      <c r="B1457" s="14" t="s">
        <v>1599</v>
      </c>
      <c r="C1457" s="14" t="s">
        <v>4329</v>
      </c>
      <c r="D1457" s="501">
        <v>29.86</v>
      </c>
      <c r="E1457" s="249">
        <v>0</v>
      </c>
      <c r="F1457" s="3">
        <f>D1457*E1457</f>
        <v>0</v>
      </c>
      <c r="G1457" s="1">
        <f>E1457/12</f>
        <v>0</v>
      </c>
      <c r="H1457" s="3">
        <f>F1457/12</f>
        <v>0</v>
      </c>
    </row>
    <row r="1458" spans="1:9">
      <c r="B1458" s="583" t="s">
        <v>7793</v>
      </c>
      <c r="C1458" s="584"/>
      <c r="D1458" s="18">
        <f>SUM(D1457)</f>
        <v>29.86</v>
      </c>
      <c r="E1458" s="19">
        <f>SUM(E1457)</f>
        <v>0</v>
      </c>
      <c r="F1458" s="18">
        <f>SUM(F1457)</f>
        <v>0</v>
      </c>
      <c r="G1458" s="19">
        <f>SUM(G1457)</f>
        <v>0</v>
      </c>
      <c r="H1458" s="18">
        <f>SUM(H1457)</f>
        <v>0</v>
      </c>
    </row>
    <row r="1459" spans="1:9">
      <c r="B1459" s="16"/>
      <c r="C1459" s="16"/>
      <c r="D1459" s="16"/>
      <c r="E1459" s="34"/>
      <c r="F1459" s="35"/>
      <c r="G1459" s="16"/>
      <c r="H1459" s="16"/>
    </row>
    <row r="1460" spans="1:9" ht="14.65" customHeight="1">
      <c r="B1460" s="572" t="s">
        <v>1600</v>
      </c>
      <c r="C1460" s="572"/>
      <c r="D1460" s="564" t="str">
        <f>D$13</f>
        <v>SIGTAP
08/2025</v>
      </c>
      <c r="E1460" s="570" t="str">
        <f>E$13</f>
        <v>CNES_ESTABELECIMENTO</v>
      </c>
      <c r="F1460" s="570"/>
      <c r="G1460" s="570"/>
      <c r="H1460" s="570"/>
    </row>
    <row r="1461" spans="1:9" s="5" customFormat="1" ht="15" customHeight="1">
      <c r="A1461" s="4" t="s">
        <v>498</v>
      </c>
      <c r="B1461" s="572"/>
      <c r="C1461" s="572"/>
      <c r="D1461" s="564"/>
      <c r="E1461" s="58" t="s">
        <v>12</v>
      </c>
      <c r="F1461" s="59" t="s">
        <v>3815</v>
      </c>
      <c r="G1461" s="60" t="s">
        <v>3756</v>
      </c>
      <c r="H1461" s="59" t="s">
        <v>3814</v>
      </c>
      <c r="I1461" s="106"/>
    </row>
    <row r="1462" spans="1:9" s="5" customFormat="1">
      <c r="A1462" s="4">
        <v>0</v>
      </c>
      <c r="B1462" s="14" t="s">
        <v>1601</v>
      </c>
      <c r="C1462" s="15" t="s">
        <v>4330</v>
      </c>
      <c r="D1462" s="501">
        <v>22.27</v>
      </c>
      <c r="E1462" s="249">
        <v>0</v>
      </c>
      <c r="F1462" s="3">
        <f>D1462*E1462</f>
        <v>0</v>
      </c>
      <c r="G1462" s="1">
        <f>E1462/12</f>
        <v>0</v>
      </c>
      <c r="H1462" s="3">
        <f>F1462/12</f>
        <v>0</v>
      </c>
      <c r="I1462" s="106"/>
    </row>
    <row r="1463" spans="1:9">
      <c r="A1463" s="4">
        <v>418010072</v>
      </c>
      <c r="B1463" s="14" t="s">
        <v>3419</v>
      </c>
      <c r="C1463" s="15" t="s">
        <v>4331</v>
      </c>
      <c r="D1463" s="502">
        <v>15.15</v>
      </c>
      <c r="E1463" s="250">
        <v>0</v>
      </c>
      <c r="F1463" s="3">
        <f>D1463*E1463</f>
        <v>0</v>
      </c>
      <c r="G1463" s="1">
        <f>E1463/12</f>
        <v>0</v>
      </c>
      <c r="H1463" s="3">
        <f>F1463/12</f>
        <v>0</v>
      </c>
    </row>
    <row r="1464" spans="1:9">
      <c r="A1464" s="4" t="s">
        <v>1</v>
      </c>
      <c r="B1464" s="582" t="s">
        <v>1</v>
      </c>
      <c r="C1464" s="582"/>
      <c r="D1464" s="18">
        <f>SUM(D1462:D1463)</f>
        <v>37.42</v>
      </c>
      <c r="E1464" s="19">
        <f>SUM(E1462:E1463)</f>
        <v>0</v>
      </c>
      <c r="F1464" s="18">
        <f>SUM(F1462:F1463)</f>
        <v>0</v>
      </c>
      <c r="G1464" s="19">
        <f>SUM(G1462:G1463)</f>
        <v>0</v>
      </c>
      <c r="H1464" s="18">
        <f>SUM(H1462:H1463)</f>
        <v>0</v>
      </c>
    </row>
    <row r="1465" spans="1:9">
      <c r="A1465" s="4">
        <v>0</v>
      </c>
      <c r="B1465" s="16"/>
      <c r="C1465" s="16"/>
      <c r="D1465" s="16"/>
      <c r="E1465" s="34"/>
      <c r="F1465" s="35"/>
      <c r="G1465" s="16"/>
      <c r="H1465" s="16"/>
    </row>
    <row r="1466" spans="1:9">
      <c r="B1466" s="567" t="s">
        <v>6454</v>
      </c>
      <c r="C1466" s="567"/>
      <c r="D1466" s="260">
        <f>D1154+D1161+D1198+D1273+D1283+D1304+D1344+D1394+D1404+D1412+D1419+D1427+D1453+D1458+D1464</f>
        <v>34535.120000000003</v>
      </c>
      <c r="E1466" s="261">
        <f>E1154+E1161+E1198+E1273+E1283+E1304+E1344+E1394+E1404+E1412+E1419+E1427+E1453+E1458+E1464</f>
        <v>0</v>
      </c>
      <c r="F1466" s="260">
        <f>F1154+F1161+F1198+F1273+F1283+F1304+F1344+F1394+F1404+F1412+F1419+F1427+F1453+F1458+F1464</f>
        <v>0</v>
      </c>
      <c r="G1466" s="261">
        <f>G1154+G1161+G1198+G1273+G1283+G1304+G1344+G1394+G1404+G1412+G1419+G1427+G1453+G1458+G1464</f>
        <v>0</v>
      </c>
      <c r="H1466" s="260">
        <f>H1154+H1161+H1198+H1273+H1283+H1304+H1344+H1394+H1404+H1412+H1419+H1427+H1453+H1458+H1464</f>
        <v>0</v>
      </c>
    </row>
    <row r="1467" spans="1:9">
      <c r="B1467" s="16"/>
      <c r="C1467" s="16"/>
      <c r="D1467" s="16"/>
      <c r="E1467" s="34"/>
      <c r="F1467" s="35"/>
      <c r="G1467" s="16"/>
      <c r="H1467" s="16"/>
    </row>
    <row r="1468" spans="1:9">
      <c r="A1468" s="4" t="s">
        <v>499</v>
      </c>
      <c r="B1468" s="565" t="s">
        <v>499</v>
      </c>
      <c r="C1468" s="566"/>
      <c r="D1468" s="262">
        <f>D20+D859+D1139+D1466</f>
        <v>53079.280000000006</v>
      </c>
      <c r="E1468" s="263">
        <f>E18+E859+E1139+E1466</f>
        <v>0</v>
      </c>
      <c r="F1468" s="262">
        <f>F18+F859+F1139+F1466</f>
        <v>0</v>
      </c>
      <c r="G1468" s="263">
        <f>G18+G859+G1139+G1466</f>
        <v>0</v>
      </c>
      <c r="H1468" s="262">
        <f>H18+H859+H1139+H1466</f>
        <v>0</v>
      </c>
    </row>
    <row r="1469" spans="1:9">
      <c r="A1469" s="4">
        <v>0</v>
      </c>
      <c r="B1469" s="16"/>
      <c r="C1469" s="16"/>
      <c r="D1469" s="16"/>
      <c r="E1469" s="34"/>
      <c r="F1469" s="35"/>
      <c r="G1469" s="16"/>
      <c r="H1469" s="16"/>
    </row>
    <row r="1470" spans="1:9" s="5" customFormat="1">
      <c r="A1470" s="4" t="s">
        <v>500</v>
      </c>
      <c r="B1470" s="569" t="s">
        <v>8778</v>
      </c>
      <c r="C1470" s="569"/>
      <c r="D1470" s="569"/>
      <c r="E1470" s="569"/>
      <c r="F1470" s="569"/>
      <c r="G1470" s="569"/>
      <c r="H1470" s="569"/>
      <c r="I1470" s="106"/>
    </row>
    <row r="1471" spans="1:9" s="5" customFormat="1">
      <c r="A1471" s="4">
        <v>0</v>
      </c>
      <c r="B1471" s="16"/>
      <c r="C1471" s="16"/>
      <c r="D1471" s="16"/>
      <c r="E1471" s="34"/>
      <c r="F1471" s="35"/>
      <c r="G1471" s="16"/>
      <c r="H1471" s="16"/>
      <c r="I1471" s="106"/>
    </row>
    <row r="1472" spans="1:9" s="5" customFormat="1" ht="15" customHeight="1">
      <c r="A1472" s="4" t="s">
        <v>501</v>
      </c>
      <c r="B1472" s="585" t="s">
        <v>501</v>
      </c>
      <c r="C1472" s="586"/>
      <c r="D1472" s="564" t="str">
        <f>D$13</f>
        <v>SIGTAP
08/2025</v>
      </c>
      <c r="E1472" s="570" t="str">
        <f>E$13</f>
        <v>CNES_ESTABELECIMENTO</v>
      </c>
      <c r="F1472" s="570"/>
      <c r="G1472" s="570"/>
      <c r="H1472" s="570"/>
      <c r="I1472" s="106"/>
    </row>
    <row r="1473" spans="1:9" s="5" customFormat="1" ht="22.5">
      <c r="A1473" s="4">
        <v>0</v>
      </c>
      <c r="B1473" s="587"/>
      <c r="C1473" s="588"/>
      <c r="D1473" s="564"/>
      <c r="E1473" s="12" t="s">
        <v>12</v>
      </c>
      <c r="F1473" s="50" t="s">
        <v>3815</v>
      </c>
      <c r="G1473" s="51" t="s">
        <v>3756</v>
      </c>
      <c r="H1473" s="50" t="s">
        <v>3814</v>
      </c>
      <c r="I1473" s="106"/>
    </row>
    <row r="1474" spans="1:9">
      <c r="A1474" s="4">
        <v>201010542</v>
      </c>
      <c r="B1474" s="15" t="s">
        <v>502</v>
      </c>
      <c r="C1474" s="15" t="s">
        <v>503</v>
      </c>
      <c r="D1474" s="501">
        <v>97</v>
      </c>
      <c r="E1474" s="249">
        <v>0</v>
      </c>
      <c r="F1474" s="3">
        <f>D1474*E1474</f>
        <v>0</v>
      </c>
      <c r="G1474" s="1">
        <f>E1474/12</f>
        <v>0</v>
      </c>
      <c r="H1474" s="3">
        <f>F1474/12</f>
        <v>0</v>
      </c>
    </row>
    <row r="1475" spans="1:9">
      <c r="A1475" s="4" t="s">
        <v>1</v>
      </c>
      <c r="B1475" s="582" t="s">
        <v>7793</v>
      </c>
      <c r="C1475" s="582"/>
      <c r="D1475" s="18">
        <f>SUM(D1474)</f>
        <v>97</v>
      </c>
      <c r="E1475" s="19">
        <f>SUM(E1474)</f>
        <v>0</v>
      </c>
      <c r="F1475" s="18">
        <f>SUM(F1474)</f>
        <v>0</v>
      </c>
      <c r="G1475" s="19">
        <f>SUM(G1474)</f>
        <v>0</v>
      </c>
      <c r="H1475" s="18">
        <f>SUM(H1474)</f>
        <v>0</v>
      </c>
    </row>
    <row r="1476" spans="1:9">
      <c r="A1476" s="4">
        <v>0</v>
      </c>
      <c r="B1476" s="16"/>
      <c r="C1476" s="16"/>
      <c r="D1476" s="35"/>
      <c r="E1476" s="34"/>
      <c r="F1476" s="35"/>
      <c r="G1476" s="16"/>
      <c r="H1476" s="16"/>
    </row>
    <row r="1477" spans="1:9" ht="14.65" customHeight="1">
      <c r="B1477" s="572" t="s">
        <v>43</v>
      </c>
      <c r="C1477" s="572"/>
      <c r="D1477" s="564" t="str">
        <f>D$13</f>
        <v>SIGTAP
08/2025</v>
      </c>
      <c r="E1477" s="570" t="str">
        <f>E$13</f>
        <v>CNES_ESTABELECIMENTO</v>
      </c>
      <c r="F1477" s="570"/>
      <c r="G1477" s="570"/>
      <c r="H1477" s="570"/>
    </row>
    <row r="1478" spans="1:9" ht="22.5">
      <c r="B1478" s="572"/>
      <c r="C1478" s="572"/>
      <c r="D1478" s="564"/>
      <c r="E1478" s="58" t="s">
        <v>12</v>
      </c>
      <c r="F1478" s="59" t="s">
        <v>3815</v>
      </c>
      <c r="G1478" s="60" t="s">
        <v>3756</v>
      </c>
      <c r="H1478" s="59" t="s">
        <v>3814</v>
      </c>
    </row>
    <row r="1479" spans="1:9" ht="14.25" customHeight="1">
      <c r="B1479" s="57" t="s">
        <v>2458</v>
      </c>
      <c r="C1479" s="149" t="s">
        <v>4333</v>
      </c>
      <c r="D1479" s="506">
        <v>58.61</v>
      </c>
      <c r="E1479" s="249">
        <v>0</v>
      </c>
      <c r="F1479" s="3">
        <f t="shared" ref="F1479" si="131">D1479*E1479</f>
        <v>0</v>
      </c>
      <c r="G1479" s="1">
        <f t="shared" ref="G1479" si="132">E1479/12</f>
        <v>0</v>
      </c>
      <c r="H1479" s="3">
        <f t="shared" ref="H1479" si="133">F1479/12</f>
        <v>0</v>
      </c>
    </row>
    <row r="1480" spans="1:9">
      <c r="B1480" s="571" t="s">
        <v>7793</v>
      </c>
      <c r="C1480" s="571"/>
      <c r="D1480" s="18">
        <f>SUM(D1479)</f>
        <v>58.61</v>
      </c>
      <c r="E1480" s="19">
        <f>SUM(E1479)</f>
        <v>0</v>
      </c>
      <c r="F1480" s="18">
        <f>SUM(F1479)</f>
        <v>0</v>
      </c>
      <c r="G1480" s="19">
        <f>SUM(G1479)</f>
        <v>0</v>
      </c>
      <c r="H1480" s="18">
        <f>SUM(H1479)</f>
        <v>0</v>
      </c>
    </row>
    <row r="1481" spans="1:9">
      <c r="B1481" s="16"/>
      <c r="C1481" s="16"/>
      <c r="D1481" s="35"/>
      <c r="E1481" s="34"/>
      <c r="F1481" s="35"/>
      <c r="G1481" s="16"/>
      <c r="H1481" s="16"/>
    </row>
    <row r="1482" spans="1:9" s="5" customFormat="1" ht="15" customHeight="1">
      <c r="A1482" s="4" t="s">
        <v>307</v>
      </c>
      <c r="B1482" s="576" t="s">
        <v>307</v>
      </c>
      <c r="C1482" s="577"/>
      <c r="D1482" s="564" t="str">
        <f>D$13</f>
        <v>SIGTAP
08/2025</v>
      </c>
      <c r="E1482" s="570" t="str">
        <f>E$13</f>
        <v>CNES_ESTABELECIMENTO</v>
      </c>
      <c r="F1482" s="570"/>
      <c r="G1482" s="570"/>
      <c r="H1482" s="570"/>
      <c r="I1482" s="106"/>
    </row>
    <row r="1483" spans="1:9" s="5" customFormat="1" ht="22.5">
      <c r="A1483" s="4">
        <v>0</v>
      </c>
      <c r="B1483" s="578"/>
      <c r="C1483" s="579"/>
      <c r="D1483" s="564"/>
      <c r="E1483" s="12" t="s">
        <v>12</v>
      </c>
      <c r="F1483" s="50" t="s">
        <v>3815</v>
      </c>
      <c r="G1483" s="51" t="s">
        <v>3756</v>
      </c>
      <c r="H1483" s="50" t="s">
        <v>3814</v>
      </c>
      <c r="I1483" s="106"/>
    </row>
    <row r="1484" spans="1:9">
      <c r="A1484" s="4">
        <v>204050073</v>
      </c>
      <c r="B1484" s="14" t="s">
        <v>2531</v>
      </c>
      <c r="C1484" s="14" t="s">
        <v>4334</v>
      </c>
      <c r="D1484" s="501">
        <v>118.6</v>
      </c>
      <c r="E1484" s="249">
        <v>0</v>
      </c>
      <c r="F1484" s="3">
        <f>D1484*E1484</f>
        <v>0</v>
      </c>
      <c r="G1484" s="1">
        <f t="shared" ref="G1484:H1486" si="134">E1484/12</f>
        <v>0</v>
      </c>
      <c r="H1484" s="3">
        <f t="shared" si="134"/>
        <v>0</v>
      </c>
    </row>
    <row r="1485" spans="1:9">
      <c r="A1485" s="4">
        <v>204060028</v>
      </c>
      <c r="B1485" s="14" t="s">
        <v>504</v>
      </c>
      <c r="C1485" s="14" t="s">
        <v>505</v>
      </c>
      <c r="D1485" s="501">
        <v>73.150000000000006</v>
      </c>
      <c r="E1485" s="249">
        <v>0</v>
      </c>
      <c r="F1485" s="3">
        <f>D1485*E1485</f>
        <v>0</v>
      </c>
      <c r="G1485" s="1">
        <f t="shared" si="134"/>
        <v>0</v>
      </c>
      <c r="H1485" s="3">
        <f t="shared" si="134"/>
        <v>0</v>
      </c>
    </row>
    <row r="1486" spans="1:9">
      <c r="B1486" s="14" t="s">
        <v>506</v>
      </c>
      <c r="C1486" s="14" t="s">
        <v>507</v>
      </c>
      <c r="D1486" s="501">
        <v>55.1</v>
      </c>
      <c r="E1486" s="249">
        <v>0</v>
      </c>
      <c r="F1486" s="3">
        <f>D1486*E1486</f>
        <v>0</v>
      </c>
      <c r="G1486" s="1">
        <f t="shared" si="134"/>
        <v>0</v>
      </c>
      <c r="H1486" s="3">
        <f t="shared" si="134"/>
        <v>0</v>
      </c>
    </row>
    <row r="1487" spans="1:9">
      <c r="A1487" s="4" t="s">
        <v>1</v>
      </c>
      <c r="B1487" s="583" t="s">
        <v>7722</v>
      </c>
      <c r="C1487" s="584"/>
      <c r="D1487" s="18">
        <f>SUM(D1484:D1486)</f>
        <v>246.85</v>
      </c>
      <c r="E1487" s="19">
        <f>SUM(E1484:E1486)</f>
        <v>0</v>
      </c>
      <c r="F1487" s="18">
        <f>SUM(F1484:F1486)</f>
        <v>0</v>
      </c>
      <c r="G1487" s="19">
        <f>SUM(G1484:G1486)</f>
        <v>0</v>
      </c>
      <c r="H1487" s="18">
        <f>SUM(H1484:H1486)</f>
        <v>0</v>
      </c>
    </row>
    <row r="1488" spans="1:9" s="5" customFormat="1">
      <c r="A1488" s="4">
        <v>0</v>
      </c>
      <c r="B1488" s="16"/>
      <c r="C1488" s="16"/>
      <c r="D1488" s="16"/>
      <c r="E1488" s="34"/>
      <c r="F1488" s="35"/>
      <c r="G1488" s="16"/>
      <c r="H1488" s="16"/>
      <c r="I1488" s="106"/>
    </row>
    <row r="1489" spans="1:9" s="5" customFormat="1" ht="15" customHeight="1">
      <c r="A1489" s="4" t="s">
        <v>375</v>
      </c>
      <c r="B1489" s="576" t="s">
        <v>375</v>
      </c>
      <c r="C1489" s="577"/>
      <c r="D1489" s="564" t="str">
        <f>D$13</f>
        <v>SIGTAP
08/2025</v>
      </c>
      <c r="E1489" s="570" t="str">
        <f>E$13</f>
        <v>CNES_ESTABELECIMENTO</v>
      </c>
      <c r="F1489" s="570"/>
      <c r="G1489" s="570"/>
      <c r="H1489" s="570"/>
      <c r="I1489" s="106"/>
    </row>
    <row r="1490" spans="1:9" s="5" customFormat="1" ht="22.5">
      <c r="A1490" s="4">
        <v>0</v>
      </c>
      <c r="B1490" s="578"/>
      <c r="C1490" s="579"/>
      <c r="D1490" s="564"/>
      <c r="E1490" s="12" t="s">
        <v>12</v>
      </c>
      <c r="F1490" s="50" t="s">
        <v>3815</v>
      </c>
      <c r="G1490" s="51" t="s">
        <v>3756</v>
      </c>
      <c r="H1490" s="50" t="s">
        <v>3814</v>
      </c>
      <c r="I1490" s="106"/>
    </row>
    <row r="1491" spans="1:9">
      <c r="A1491" s="4">
        <v>205010016</v>
      </c>
      <c r="B1491" s="14" t="s">
        <v>508</v>
      </c>
      <c r="C1491" s="14" t="s">
        <v>509</v>
      </c>
      <c r="D1491" s="501">
        <v>165</v>
      </c>
      <c r="E1491" s="249">
        <v>0</v>
      </c>
      <c r="F1491" s="3">
        <f>D1491*E1491</f>
        <v>0</v>
      </c>
      <c r="G1491" s="1">
        <f>E1491/12</f>
        <v>0</v>
      </c>
      <c r="H1491" s="3">
        <f>F1491/12</f>
        <v>0</v>
      </c>
    </row>
    <row r="1492" spans="1:9">
      <c r="B1492" s="63" t="s">
        <v>2547</v>
      </c>
      <c r="C1492" s="14" t="s">
        <v>4335</v>
      </c>
      <c r="D1492" s="501">
        <v>165</v>
      </c>
      <c r="E1492" s="249">
        <v>0</v>
      </c>
      <c r="F1492" s="3">
        <f>D1492*E1492</f>
        <v>0</v>
      </c>
      <c r="G1492" s="1">
        <f>E1492/12</f>
        <v>0</v>
      </c>
      <c r="H1492" s="3">
        <f>F1492/12</f>
        <v>0</v>
      </c>
    </row>
    <row r="1493" spans="1:9">
      <c r="A1493" s="4" t="s">
        <v>1</v>
      </c>
      <c r="B1493" s="583" t="s">
        <v>7801</v>
      </c>
      <c r="C1493" s="584"/>
      <c r="D1493" s="18">
        <f>SUM(D1491:D1492)</f>
        <v>330</v>
      </c>
      <c r="E1493" s="19">
        <f>SUM(E1491:E1492)</f>
        <v>0</v>
      </c>
      <c r="F1493" s="18">
        <f>SUM(F1491:F1492)</f>
        <v>0</v>
      </c>
      <c r="G1493" s="19">
        <f>SUM(G1491:G1492)</f>
        <v>0</v>
      </c>
      <c r="H1493" s="18">
        <f>SUM(H1491:H1492)</f>
        <v>0</v>
      </c>
    </row>
    <row r="1494" spans="1:9" s="5" customFormat="1">
      <c r="A1494" s="4">
        <v>0</v>
      </c>
      <c r="B1494" s="16"/>
      <c r="C1494" s="16"/>
      <c r="D1494" s="16"/>
      <c r="E1494" s="34"/>
      <c r="F1494" s="35"/>
      <c r="G1494" s="16"/>
      <c r="H1494" s="16"/>
      <c r="I1494" s="106"/>
    </row>
    <row r="1495" spans="1:9" s="5" customFormat="1" ht="15" customHeight="1">
      <c r="A1495" s="4" t="s">
        <v>510</v>
      </c>
      <c r="B1495" s="585" t="s">
        <v>510</v>
      </c>
      <c r="C1495" s="586"/>
      <c r="D1495" s="564" t="str">
        <f>D$13</f>
        <v>SIGTAP
08/2025</v>
      </c>
      <c r="E1495" s="570" t="str">
        <f>E$13</f>
        <v>CNES_ESTABELECIMENTO</v>
      </c>
      <c r="F1495" s="570"/>
      <c r="G1495" s="570"/>
      <c r="H1495" s="570"/>
      <c r="I1495" s="106"/>
    </row>
    <row r="1496" spans="1:9" s="5" customFormat="1" ht="22.5">
      <c r="A1496" s="4">
        <v>0</v>
      </c>
      <c r="B1496" s="587"/>
      <c r="C1496" s="588"/>
      <c r="D1496" s="564"/>
      <c r="E1496" s="12" t="s">
        <v>12</v>
      </c>
      <c r="F1496" s="50" t="s">
        <v>3815</v>
      </c>
      <c r="G1496" s="51" t="s">
        <v>3756</v>
      </c>
      <c r="H1496" s="50" t="s">
        <v>3814</v>
      </c>
      <c r="I1496" s="106"/>
    </row>
    <row r="1497" spans="1:9">
      <c r="A1497" s="4">
        <v>206010010</v>
      </c>
      <c r="B1497" s="100" t="s">
        <v>511</v>
      </c>
      <c r="C1497" s="100" t="s">
        <v>7037</v>
      </c>
      <c r="D1497" s="501">
        <v>86.76</v>
      </c>
      <c r="E1497" s="250">
        <v>0</v>
      </c>
      <c r="F1497" s="3">
        <f t="shared" ref="F1497:F1511" si="135">D1497*E1497</f>
        <v>0</v>
      </c>
      <c r="G1497" s="1">
        <f t="shared" ref="G1497:G1511" si="136">E1497/12</f>
        <v>0</v>
      </c>
      <c r="H1497" s="3">
        <f t="shared" ref="H1497:H1511" si="137">F1497/12</f>
        <v>0</v>
      </c>
    </row>
    <row r="1498" spans="1:9">
      <c r="A1498" s="4">
        <v>206010028</v>
      </c>
      <c r="B1498" s="100" t="s">
        <v>512</v>
      </c>
      <c r="C1498" s="100" t="s">
        <v>7038</v>
      </c>
      <c r="D1498" s="501">
        <v>101.1</v>
      </c>
      <c r="E1498" s="250">
        <v>0</v>
      </c>
      <c r="F1498" s="3">
        <f t="shared" si="135"/>
        <v>0</v>
      </c>
      <c r="G1498" s="1">
        <f t="shared" si="136"/>
        <v>0</v>
      </c>
      <c r="H1498" s="3">
        <f t="shared" si="137"/>
        <v>0</v>
      </c>
    </row>
    <row r="1499" spans="1:9">
      <c r="A1499" s="4">
        <v>206010036</v>
      </c>
      <c r="B1499" s="100" t="s">
        <v>513</v>
      </c>
      <c r="C1499" s="100" t="s">
        <v>7039</v>
      </c>
      <c r="D1499" s="501">
        <v>86.76</v>
      </c>
      <c r="E1499" s="250">
        <v>0</v>
      </c>
      <c r="F1499" s="3">
        <f t="shared" si="135"/>
        <v>0</v>
      </c>
      <c r="G1499" s="1">
        <f t="shared" si="136"/>
        <v>0</v>
      </c>
      <c r="H1499" s="3">
        <f t="shared" si="137"/>
        <v>0</v>
      </c>
    </row>
    <row r="1500" spans="1:9">
      <c r="A1500" s="4">
        <v>206010044</v>
      </c>
      <c r="B1500" s="100" t="s">
        <v>514</v>
      </c>
      <c r="C1500" s="100" t="s">
        <v>7040</v>
      </c>
      <c r="D1500" s="501">
        <v>86.75</v>
      </c>
      <c r="E1500" s="250">
        <v>0</v>
      </c>
      <c r="F1500" s="3">
        <f t="shared" si="135"/>
        <v>0</v>
      </c>
      <c r="G1500" s="1">
        <f t="shared" si="136"/>
        <v>0</v>
      </c>
      <c r="H1500" s="3">
        <f t="shared" si="137"/>
        <v>0</v>
      </c>
    </row>
    <row r="1501" spans="1:9">
      <c r="A1501" s="4">
        <v>206010052</v>
      </c>
      <c r="B1501" s="100" t="s">
        <v>515</v>
      </c>
      <c r="C1501" s="100" t="s">
        <v>7041</v>
      </c>
      <c r="D1501" s="501">
        <v>86.75</v>
      </c>
      <c r="E1501" s="250">
        <v>0</v>
      </c>
      <c r="F1501" s="3">
        <f t="shared" si="135"/>
        <v>0</v>
      </c>
      <c r="G1501" s="1">
        <f t="shared" si="136"/>
        <v>0</v>
      </c>
      <c r="H1501" s="3">
        <f t="shared" si="137"/>
        <v>0</v>
      </c>
    </row>
    <row r="1502" spans="1:9">
      <c r="A1502" s="4">
        <v>206010060</v>
      </c>
      <c r="B1502" s="100" t="s">
        <v>516</v>
      </c>
      <c r="C1502" s="100" t="s">
        <v>7042</v>
      </c>
      <c r="D1502" s="505">
        <v>97.44</v>
      </c>
      <c r="E1502" s="250">
        <v>0</v>
      </c>
      <c r="F1502" s="112">
        <f t="shared" si="135"/>
        <v>0</v>
      </c>
      <c r="G1502" s="2">
        <f t="shared" si="136"/>
        <v>0</v>
      </c>
      <c r="H1502" s="112">
        <f t="shared" si="137"/>
        <v>0</v>
      </c>
      <c r="I1502" s="114"/>
    </row>
    <row r="1503" spans="1:9">
      <c r="A1503" s="4">
        <v>206010079</v>
      </c>
      <c r="B1503" s="100" t="s">
        <v>517</v>
      </c>
      <c r="C1503" s="100" t="s">
        <v>7043</v>
      </c>
      <c r="D1503" s="501">
        <v>97.44</v>
      </c>
      <c r="E1503" s="250">
        <v>0</v>
      </c>
      <c r="F1503" s="3">
        <f t="shared" si="135"/>
        <v>0</v>
      </c>
      <c r="G1503" s="1">
        <f t="shared" si="136"/>
        <v>0</v>
      </c>
      <c r="H1503" s="3">
        <f t="shared" si="137"/>
        <v>0</v>
      </c>
    </row>
    <row r="1504" spans="1:9">
      <c r="B1504" s="100" t="s">
        <v>2550</v>
      </c>
      <c r="C1504" s="100" t="s">
        <v>4336</v>
      </c>
      <c r="D1504" s="501">
        <v>138.63</v>
      </c>
      <c r="E1504" s="250">
        <v>0</v>
      </c>
      <c r="F1504" s="3">
        <f t="shared" si="135"/>
        <v>0</v>
      </c>
      <c r="G1504" s="1">
        <f t="shared" si="136"/>
        <v>0</v>
      </c>
      <c r="H1504" s="3">
        <f t="shared" si="137"/>
        <v>0</v>
      </c>
    </row>
    <row r="1505" spans="1:9">
      <c r="B1505" s="100" t="s">
        <v>4337</v>
      </c>
      <c r="C1505" s="100" t="s">
        <v>7044</v>
      </c>
      <c r="D1505" s="501">
        <v>2107.2199999999998</v>
      </c>
      <c r="E1505" s="250">
        <v>0</v>
      </c>
      <c r="F1505" s="3">
        <f t="shared" si="135"/>
        <v>0</v>
      </c>
      <c r="G1505" s="1">
        <f t="shared" si="136"/>
        <v>0</v>
      </c>
      <c r="H1505" s="3">
        <f t="shared" si="137"/>
        <v>0</v>
      </c>
    </row>
    <row r="1506" spans="1:9">
      <c r="A1506" s="4">
        <v>206020015</v>
      </c>
      <c r="B1506" s="100" t="s">
        <v>518</v>
      </c>
      <c r="C1506" s="100" t="s">
        <v>7045</v>
      </c>
      <c r="D1506" s="501">
        <v>86.75</v>
      </c>
      <c r="E1506" s="250">
        <v>0</v>
      </c>
      <c r="F1506" s="3">
        <f t="shared" si="135"/>
        <v>0</v>
      </c>
      <c r="G1506" s="1">
        <f t="shared" si="136"/>
        <v>0</v>
      </c>
      <c r="H1506" s="3">
        <f t="shared" si="137"/>
        <v>0</v>
      </c>
    </row>
    <row r="1507" spans="1:9">
      <c r="A1507" s="4">
        <v>206020023</v>
      </c>
      <c r="B1507" s="100" t="s">
        <v>519</v>
      </c>
      <c r="C1507" s="100" t="s">
        <v>7046</v>
      </c>
      <c r="D1507" s="501">
        <v>86.75</v>
      </c>
      <c r="E1507" s="250">
        <v>0</v>
      </c>
      <c r="F1507" s="112">
        <f t="shared" si="135"/>
        <v>0</v>
      </c>
      <c r="G1507" s="2">
        <f t="shared" si="136"/>
        <v>0</v>
      </c>
      <c r="H1507" s="112">
        <f t="shared" si="137"/>
        <v>0</v>
      </c>
      <c r="I1507" s="114"/>
    </row>
    <row r="1508" spans="1:9">
      <c r="A1508" s="4">
        <v>206020031</v>
      </c>
      <c r="B1508" s="100" t="s">
        <v>520</v>
      </c>
      <c r="C1508" s="100" t="s">
        <v>7047</v>
      </c>
      <c r="D1508" s="501">
        <v>136.41</v>
      </c>
      <c r="E1508" s="250">
        <v>0</v>
      </c>
      <c r="F1508" s="3">
        <f t="shared" si="135"/>
        <v>0</v>
      </c>
      <c r="G1508" s="1">
        <f t="shared" si="136"/>
        <v>0</v>
      </c>
      <c r="H1508" s="3">
        <f t="shared" si="137"/>
        <v>0</v>
      </c>
    </row>
    <row r="1509" spans="1:9">
      <c r="A1509" s="4">
        <v>206030010</v>
      </c>
      <c r="B1509" s="100" t="s">
        <v>521</v>
      </c>
      <c r="C1509" s="100" t="s">
        <v>7048</v>
      </c>
      <c r="D1509" s="501">
        <v>138.63</v>
      </c>
      <c r="E1509" s="250">
        <v>0</v>
      </c>
      <c r="F1509" s="3">
        <f t="shared" si="135"/>
        <v>0</v>
      </c>
      <c r="G1509" s="1">
        <f t="shared" si="136"/>
        <v>0</v>
      </c>
      <c r="H1509" s="3">
        <f t="shared" si="137"/>
        <v>0</v>
      </c>
    </row>
    <row r="1510" spans="1:9">
      <c r="A1510" s="4">
        <v>206030029</v>
      </c>
      <c r="B1510" s="100" t="s">
        <v>522</v>
      </c>
      <c r="C1510" s="100" t="s">
        <v>7049</v>
      </c>
      <c r="D1510" s="501">
        <v>86.75</v>
      </c>
      <c r="E1510" s="250">
        <v>0</v>
      </c>
      <c r="F1510" s="3">
        <f t="shared" si="135"/>
        <v>0</v>
      </c>
      <c r="G1510" s="1">
        <f t="shared" si="136"/>
        <v>0</v>
      </c>
      <c r="H1510" s="3">
        <f t="shared" si="137"/>
        <v>0</v>
      </c>
    </row>
    <row r="1511" spans="1:9">
      <c r="A1511" s="4">
        <v>206030037</v>
      </c>
      <c r="B1511" s="100" t="s">
        <v>523</v>
      </c>
      <c r="C1511" s="100" t="s">
        <v>7050</v>
      </c>
      <c r="D1511" s="501">
        <v>138.63</v>
      </c>
      <c r="E1511" s="250">
        <v>0</v>
      </c>
      <c r="F1511" s="3">
        <f t="shared" si="135"/>
        <v>0</v>
      </c>
      <c r="G1511" s="1">
        <f t="shared" si="136"/>
        <v>0</v>
      </c>
      <c r="H1511" s="3">
        <f t="shared" si="137"/>
        <v>0</v>
      </c>
    </row>
    <row r="1512" spans="1:9">
      <c r="A1512" s="4" t="s">
        <v>1</v>
      </c>
      <c r="B1512" s="583" t="s">
        <v>7802</v>
      </c>
      <c r="C1512" s="584"/>
      <c r="D1512" s="18">
        <f>SUM(D1497:D1511)</f>
        <v>3562.77</v>
      </c>
      <c r="E1512" s="19">
        <f>SUM(E1497:E1511)</f>
        <v>0</v>
      </c>
      <c r="F1512" s="18">
        <f>SUM(F1497:F1511)</f>
        <v>0</v>
      </c>
      <c r="G1512" s="19">
        <f>SUM(G1497:G1511)</f>
        <v>0</v>
      </c>
      <c r="H1512" s="18">
        <f>SUM(H1497:H1511)</f>
        <v>0</v>
      </c>
    </row>
    <row r="1513" spans="1:9">
      <c r="A1513" s="4">
        <v>0</v>
      </c>
      <c r="B1513" s="16"/>
      <c r="C1513" s="16"/>
      <c r="D1513" s="35"/>
      <c r="E1513" s="34"/>
      <c r="F1513" s="35"/>
      <c r="G1513" s="16"/>
      <c r="H1513" s="16"/>
    </row>
    <row r="1514" spans="1:9" s="5" customFormat="1" ht="15" customHeight="1">
      <c r="A1514" s="4" t="s">
        <v>524</v>
      </c>
      <c r="B1514" s="585" t="s">
        <v>524</v>
      </c>
      <c r="C1514" s="586"/>
      <c r="D1514" s="564" t="str">
        <f>D$13</f>
        <v>SIGTAP
08/2025</v>
      </c>
      <c r="E1514" s="570" t="str">
        <f>E$13</f>
        <v>CNES_ESTABELECIMENTO</v>
      </c>
      <c r="F1514" s="570"/>
      <c r="G1514" s="570"/>
      <c r="H1514" s="570"/>
      <c r="I1514" s="106"/>
    </row>
    <row r="1515" spans="1:9" s="5" customFormat="1" ht="22.5">
      <c r="A1515" s="4">
        <v>0</v>
      </c>
      <c r="B1515" s="587"/>
      <c r="C1515" s="588"/>
      <c r="D1515" s="564"/>
      <c r="E1515" s="12" t="s">
        <v>12</v>
      </c>
      <c r="F1515" s="50" t="s">
        <v>3815</v>
      </c>
      <c r="G1515" s="51" t="s">
        <v>3756</v>
      </c>
      <c r="H1515" s="50" t="s">
        <v>3814</v>
      </c>
      <c r="I1515" s="106"/>
    </row>
    <row r="1516" spans="1:9">
      <c r="A1516" s="4">
        <v>207010013</v>
      </c>
      <c r="B1516" s="141" t="s">
        <v>525</v>
      </c>
      <c r="C1516" s="141" t="s">
        <v>7023</v>
      </c>
      <c r="D1516" s="501">
        <v>268.75</v>
      </c>
      <c r="E1516" s="360">
        <v>0</v>
      </c>
      <c r="F1516" s="112">
        <f t="shared" ref="F1516:F1531" si="138">D1516*E1516</f>
        <v>0</v>
      </c>
      <c r="G1516" s="2">
        <f t="shared" ref="G1516:G1531" si="139">E1516/12</f>
        <v>0</v>
      </c>
      <c r="H1516" s="112">
        <f t="shared" ref="H1516:H1531" si="140">F1516/12</f>
        <v>0</v>
      </c>
      <c r="I1516" s="114"/>
    </row>
    <row r="1517" spans="1:9">
      <c r="A1517" s="4">
        <v>207010021</v>
      </c>
      <c r="B1517" s="141" t="s">
        <v>526</v>
      </c>
      <c r="C1517" s="141" t="s">
        <v>7024</v>
      </c>
      <c r="D1517" s="501">
        <v>268.75</v>
      </c>
      <c r="E1517" s="360">
        <v>0</v>
      </c>
      <c r="F1517" s="3">
        <f t="shared" si="138"/>
        <v>0</v>
      </c>
      <c r="G1517" s="1">
        <f t="shared" si="139"/>
        <v>0</v>
      </c>
      <c r="H1517" s="3">
        <f t="shared" si="140"/>
        <v>0</v>
      </c>
    </row>
    <row r="1518" spans="1:9">
      <c r="A1518" s="4">
        <v>207010030</v>
      </c>
      <c r="B1518" s="141" t="s">
        <v>527</v>
      </c>
      <c r="C1518" s="141" t="s">
        <v>7025</v>
      </c>
      <c r="D1518" s="501">
        <v>268.75</v>
      </c>
      <c r="E1518" s="361">
        <v>0</v>
      </c>
      <c r="F1518" s="3">
        <f t="shared" si="138"/>
        <v>0</v>
      </c>
      <c r="G1518" s="1">
        <f t="shared" si="139"/>
        <v>0</v>
      </c>
      <c r="H1518" s="3">
        <f t="shared" si="140"/>
        <v>0</v>
      </c>
    </row>
    <row r="1519" spans="1:9">
      <c r="A1519" s="4">
        <v>207010048</v>
      </c>
      <c r="B1519" s="141" t="s">
        <v>528</v>
      </c>
      <c r="C1519" s="141" t="s">
        <v>7026</v>
      </c>
      <c r="D1519" s="501">
        <v>268.75</v>
      </c>
      <c r="E1519" s="361">
        <v>0</v>
      </c>
      <c r="F1519" s="3">
        <f t="shared" si="138"/>
        <v>0</v>
      </c>
      <c r="G1519" s="1">
        <f t="shared" si="139"/>
        <v>0</v>
      </c>
      <c r="H1519" s="3">
        <f t="shared" si="140"/>
        <v>0</v>
      </c>
    </row>
    <row r="1520" spans="1:9">
      <c r="A1520" s="4">
        <v>207010056</v>
      </c>
      <c r="B1520" s="141" t="s">
        <v>529</v>
      </c>
      <c r="C1520" s="141" t="s">
        <v>7027</v>
      </c>
      <c r="D1520" s="501">
        <v>268.75</v>
      </c>
      <c r="E1520" s="361">
        <v>0</v>
      </c>
      <c r="F1520" s="3">
        <f t="shared" si="138"/>
        <v>0</v>
      </c>
      <c r="G1520" s="1">
        <f t="shared" si="139"/>
        <v>0</v>
      </c>
      <c r="H1520" s="3">
        <f t="shared" si="140"/>
        <v>0</v>
      </c>
    </row>
    <row r="1521" spans="1:9">
      <c r="A1521" s="4">
        <v>207010064</v>
      </c>
      <c r="B1521" s="141" t="s">
        <v>530</v>
      </c>
      <c r="C1521" s="141" t="s">
        <v>7028</v>
      </c>
      <c r="D1521" s="501">
        <v>268.75</v>
      </c>
      <c r="E1521" s="361">
        <v>0</v>
      </c>
      <c r="F1521" s="3">
        <f t="shared" si="138"/>
        <v>0</v>
      </c>
      <c r="G1521" s="1">
        <f t="shared" si="139"/>
        <v>0</v>
      </c>
      <c r="H1521" s="3">
        <f t="shared" si="140"/>
        <v>0</v>
      </c>
    </row>
    <row r="1522" spans="1:9">
      <c r="A1522" s="4">
        <v>207010072</v>
      </c>
      <c r="B1522" s="141" t="s">
        <v>531</v>
      </c>
      <c r="C1522" s="141" t="s">
        <v>7029</v>
      </c>
      <c r="D1522" s="501">
        <v>268.75</v>
      </c>
      <c r="E1522" s="361">
        <v>0</v>
      </c>
      <c r="F1522" s="3">
        <f t="shared" si="138"/>
        <v>0</v>
      </c>
      <c r="G1522" s="1">
        <f t="shared" si="139"/>
        <v>0</v>
      </c>
      <c r="H1522" s="3">
        <f t="shared" si="140"/>
        <v>0</v>
      </c>
    </row>
    <row r="1523" spans="1:9">
      <c r="A1523" s="4">
        <v>207020019</v>
      </c>
      <c r="B1523" s="141" t="s">
        <v>532</v>
      </c>
      <c r="C1523" s="141" t="s">
        <v>7030</v>
      </c>
      <c r="D1523" s="501">
        <v>361.25</v>
      </c>
      <c r="E1523" s="361">
        <v>0</v>
      </c>
      <c r="F1523" s="3">
        <f t="shared" si="138"/>
        <v>0</v>
      </c>
      <c r="G1523" s="1">
        <f t="shared" si="139"/>
        <v>0</v>
      </c>
      <c r="H1523" s="3">
        <f t="shared" si="140"/>
        <v>0</v>
      </c>
    </row>
    <row r="1524" spans="1:9">
      <c r="A1524" s="4">
        <v>207020027</v>
      </c>
      <c r="B1524" s="141" t="s">
        <v>533</v>
      </c>
      <c r="C1524" s="141" t="s">
        <v>7031</v>
      </c>
      <c r="D1524" s="501">
        <v>268.75</v>
      </c>
      <c r="E1524" s="361">
        <v>0</v>
      </c>
      <c r="F1524" s="3">
        <f t="shared" si="138"/>
        <v>0</v>
      </c>
      <c r="G1524" s="1">
        <f t="shared" si="139"/>
        <v>0</v>
      </c>
      <c r="H1524" s="3">
        <f t="shared" si="140"/>
        <v>0</v>
      </c>
    </row>
    <row r="1525" spans="1:9">
      <c r="A1525" s="4">
        <v>207020035</v>
      </c>
      <c r="B1525" s="141" t="s">
        <v>534</v>
      </c>
      <c r="C1525" s="141" t="s">
        <v>7032</v>
      </c>
      <c r="D1525" s="501">
        <v>268.75</v>
      </c>
      <c r="E1525" s="361">
        <v>0</v>
      </c>
      <c r="F1525" s="3">
        <f t="shared" si="138"/>
        <v>0</v>
      </c>
      <c r="G1525" s="1">
        <f t="shared" si="139"/>
        <v>0</v>
      </c>
      <c r="H1525" s="3">
        <f t="shared" si="140"/>
        <v>0</v>
      </c>
    </row>
    <row r="1526" spans="1:9">
      <c r="B1526" s="100" t="s">
        <v>8219</v>
      </c>
      <c r="C1526" s="141" t="s">
        <v>8220</v>
      </c>
      <c r="D1526" s="501">
        <v>268.75</v>
      </c>
      <c r="E1526" s="361">
        <v>0</v>
      </c>
      <c r="F1526" s="3">
        <f t="shared" si="138"/>
        <v>0</v>
      </c>
      <c r="G1526" s="1">
        <f t="shared" si="139"/>
        <v>0</v>
      </c>
      <c r="H1526" s="3">
        <f t="shared" si="140"/>
        <v>0</v>
      </c>
    </row>
    <row r="1527" spans="1:9">
      <c r="A1527" s="4">
        <v>207030014</v>
      </c>
      <c r="B1527" s="141" t="s">
        <v>535</v>
      </c>
      <c r="C1527" s="141" t="s">
        <v>7033</v>
      </c>
      <c r="D1527" s="501">
        <v>268.75</v>
      </c>
      <c r="E1527" s="361">
        <v>0</v>
      </c>
      <c r="F1527" s="3">
        <f t="shared" si="138"/>
        <v>0</v>
      </c>
      <c r="G1527" s="1">
        <f t="shared" si="139"/>
        <v>0</v>
      </c>
      <c r="H1527" s="3">
        <f t="shared" si="140"/>
        <v>0</v>
      </c>
    </row>
    <row r="1528" spans="1:9">
      <c r="A1528" s="4">
        <v>207030022</v>
      </c>
      <c r="B1528" s="141" t="s">
        <v>536</v>
      </c>
      <c r="C1528" s="141" t="s">
        <v>7034</v>
      </c>
      <c r="D1528" s="501">
        <v>268.75</v>
      </c>
      <c r="E1528" s="361">
        <v>0</v>
      </c>
      <c r="F1528" s="3">
        <f t="shared" si="138"/>
        <v>0</v>
      </c>
      <c r="G1528" s="1">
        <f t="shared" si="139"/>
        <v>0</v>
      </c>
      <c r="H1528" s="3">
        <f t="shared" si="140"/>
        <v>0</v>
      </c>
    </row>
    <row r="1529" spans="1:9">
      <c r="A1529" s="4">
        <v>207030030</v>
      </c>
      <c r="B1529" s="141" t="s">
        <v>537</v>
      </c>
      <c r="C1529" s="141" t="s">
        <v>7035</v>
      </c>
      <c r="D1529" s="501">
        <v>268.75</v>
      </c>
      <c r="E1529" s="360">
        <v>0</v>
      </c>
      <c r="F1529" s="3">
        <f t="shared" si="138"/>
        <v>0</v>
      </c>
      <c r="G1529" s="1">
        <f t="shared" si="139"/>
        <v>0</v>
      </c>
      <c r="H1529" s="3">
        <f t="shared" si="140"/>
        <v>0</v>
      </c>
    </row>
    <row r="1530" spans="1:9">
      <c r="B1530" s="141" t="s">
        <v>538</v>
      </c>
      <c r="C1530" s="141" t="s">
        <v>7036</v>
      </c>
      <c r="D1530" s="501">
        <v>268.75</v>
      </c>
      <c r="E1530" s="360">
        <v>0</v>
      </c>
      <c r="F1530" s="3">
        <f t="shared" si="138"/>
        <v>0</v>
      </c>
      <c r="G1530" s="1">
        <f t="shared" si="139"/>
        <v>0</v>
      </c>
      <c r="H1530" s="3">
        <f t="shared" si="140"/>
        <v>0</v>
      </c>
    </row>
    <row r="1531" spans="1:9">
      <c r="A1531" s="4">
        <v>207030049</v>
      </c>
      <c r="B1531" s="100" t="s">
        <v>8028</v>
      </c>
      <c r="C1531" s="141" t="s">
        <v>8029</v>
      </c>
      <c r="D1531" s="501">
        <v>268.75</v>
      </c>
      <c r="E1531" s="250">
        <v>0</v>
      </c>
      <c r="F1531" s="3">
        <f t="shared" si="138"/>
        <v>0</v>
      </c>
      <c r="G1531" s="1">
        <f t="shared" si="139"/>
        <v>0</v>
      </c>
      <c r="H1531" s="3">
        <f t="shared" si="140"/>
        <v>0</v>
      </c>
    </row>
    <row r="1532" spans="1:9">
      <c r="A1532" s="4" t="s">
        <v>1</v>
      </c>
      <c r="B1532" s="606" t="s">
        <v>7867</v>
      </c>
      <c r="C1532" s="607"/>
      <c r="D1532" s="18">
        <f>SUM(D1516:D1531)</f>
        <v>4392.5</v>
      </c>
      <c r="E1532" s="19">
        <f>SUM(E1516:E1531)</f>
        <v>0</v>
      </c>
      <c r="F1532" s="18">
        <f>SUM(F1516:F1531)</f>
        <v>0</v>
      </c>
      <c r="G1532" s="19">
        <f>SUM(G1516:G1531)</f>
        <v>0</v>
      </c>
      <c r="H1532" s="18">
        <f>SUM(H1516:H1531)</f>
        <v>0</v>
      </c>
    </row>
    <row r="1533" spans="1:9">
      <c r="A1533" s="4">
        <v>0</v>
      </c>
      <c r="B1533" s="16"/>
      <c r="C1533" s="16"/>
      <c r="D1533" s="35"/>
      <c r="E1533" s="34"/>
      <c r="F1533" s="35"/>
      <c r="G1533" s="16"/>
      <c r="H1533" s="16"/>
    </row>
    <row r="1534" spans="1:9" s="5" customFormat="1" ht="15" customHeight="1">
      <c r="A1534" s="4" t="s">
        <v>539</v>
      </c>
      <c r="B1534" s="576" t="s">
        <v>539</v>
      </c>
      <c r="C1534" s="577"/>
      <c r="D1534" s="564" t="str">
        <f>D$13</f>
        <v>SIGTAP
08/2025</v>
      </c>
      <c r="E1534" s="570" t="str">
        <f>E$13</f>
        <v>CNES_ESTABELECIMENTO</v>
      </c>
      <c r="F1534" s="570"/>
      <c r="G1534" s="570"/>
      <c r="H1534" s="570"/>
      <c r="I1534" s="106"/>
    </row>
    <row r="1535" spans="1:9" s="5" customFormat="1" ht="22.5">
      <c r="A1535" s="4">
        <v>0</v>
      </c>
      <c r="B1535" s="578"/>
      <c r="C1535" s="579"/>
      <c r="D1535" s="564"/>
      <c r="E1535" s="12" t="s">
        <v>12</v>
      </c>
      <c r="F1535" s="50" t="s">
        <v>3815</v>
      </c>
      <c r="G1535" s="51" t="s">
        <v>3756</v>
      </c>
      <c r="H1535" s="50" t="s">
        <v>3814</v>
      </c>
    </row>
    <row r="1536" spans="1:9">
      <c r="A1536" s="4">
        <v>208010017</v>
      </c>
      <c r="B1536" s="100" t="s">
        <v>540</v>
      </c>
      <c r="C1536" s="100" t="s">
        <v>4338</v>
      </c>
      <c r="D1536" s="62">
        <v>457.55</v>
      </c>
      <c r="E1536" s="368">
        <v>0</v>
      </c>
      <c r="F1536" s="45">
        <f t="shared" ref="F1536:F1585" si="141">D1536*E1536</f>
        <v>0</v>
      </c>
      <c r="G1536" s="46">
        <f t="shared" ref="G1536:G1585" si="142">E1536/12</f>
        <v>0</v>
      </c>
      <c r="H1536" s="45">
        <f t="shared" ref="H1536:H1585" si="143">F1536/12</f>
        <v>0</v>
      </c>
    </row>
    <row r="1537" spans="1:8">
      <c r="A1537" s="4">
        <v>208010025</v>
      </c>
      <c r="B1537" s="100" t="s">
        <v>541</v>
      </c>
      <c r="C1537" s="100" t="s">
        <v>4339</v>
      </c>
      <c r="D1537" s="62">
        <v>408.52</v>
      </c>
      <c r="E1537" s="341">
        <v>0</v>
      </c>
      <c r="F1537" s="45">
        <f t="shared" ref="F1537:F1567" si="144">D1537*E1537</f>
        <v>0</v>
      </c>
      <c r="G1537" s="46">
        <f t="shared" ref="G1537:G1567" si="145">E1537/12</f>
        <v>0</v>
      </c>
      <c r="H1537" s="45">
        <f t="shared" ref="H1537:H1567" si="146">F1537/12</f>
        <v>0</v>
      </c>
    </row>
    <row r="1538" spans="1:8">
      <c r="A1538" s="4">
        <v>208010033</v>
      </c>
      <c r="B1538" s="100" t="s">
        <v>542</v>
      </c>
      <c r="C1538" s="100" t="s">
        <v>4340</v>
      </c>
      <c r="D1538" s="62">
        <v>383.07</v>
      </c>
      <c r="E1538" s="341">
        <v>0</v>
      </c>
      <c r="F1538" s="45">
        <f t="shared" si="144"/>
        <v>0</v>
      </c>
      <c r="G1538" s="46">
        <f t="shared" si="145"/>
        <v>0</v>
      </c>
      <c r="H1538" s="45">
        <f t="shared" si="146"/>
        <v>0</v>
      </c>
    </row>
    <row r="1539" spans="1:8">
      <c r="A1539" s="4">
        <v>208010084</v>
      </c>
      <c r="B1539" s="100" t="s">
        <v>2551</v>
      </c>
      <c r="C1539" s="100" t="s">
        <v>4341</v>
      </c>
      <c r="D1539" s="62">
        <v>166.47</v>
      </c>
      <c r="E1539" s="341">
        <v>0</v>
      </c>
      <c r="F1539" s="45">
        <f t="shared" si="144"/>
        <v>0</v>
      </c>
      <c r="G1539" s="46">
        <f t="shared" si="145"/>
        <v>0</v>
      </c>
      <c r="H1539" s="45">
        <f t="shared" si="146"/>
        <v>0</v>
      </c>
    </row>
    <row r="1540" spans="1:8">
      <c r="A1540" s="4">
        <v>208010092</v>
      </c>
      <c r="B1540" s="100" t="s">
        <v>2552</v>
      </c>
      <c r="C1540" s="100" t="s">
        <v>4342</v>
      </c>
      <c r="D1540" s="62">
        <v>114.02</v>
      </c>
      <c r="E1540" s="341">
        <v>0</v>
      </c>
      <c r="F1540" s="45">
        <f t="shared" si="144"/>
        <v>0</v>
      </c>
      <c r="G1540" s="46">
        <f t="shared" si="145"/>
        <v>0</v>
      </c>
      <c r="H1540" s="45">
        <f t="shared" si="146"/>
        <v>0</v>
      </c>
    </row>
    <row r="1541" spans="1:8">
      <c r="A1541" s="4">
        <v>208020012</v>
      </c>
      <c r="B1541" s="100" t="s">
        <v>2553</v>
      </c>
      <c r="C1541" s="100" t="s">
        <v>4343</v>
      </c>
      <c r="D1541" s="62">
        <v>142.57</v>
      </c>
      <c r="E1541" s="341">
        <v>0</v>
      </c>
      <c r="F1541" s="45">
        <f t="shared" si="144"/>
        <v>0</v>
      </c>
      <c r="G1541" s="46">
        <f t="shared" si="145"/>
        <v>0</v>
      </c>
      <c r="H1541" s="45">
        <f t="shared" si="146"/>
        <v>0</v>
      </c>
    </row>
    <row r="1542" spans="1:8">
      <c r="A1542" s="4">
        <v>208020020</v>
      </c>
      <c r="B1542" s="100" t="s">
        <v>2554</v>
      </c>
      <c r="C1542" s="100" t="s">
        <v>4344</v>
      </c>
      <c r="D1542" s="62">
        <v>214.85</v>
      </c>
      <c r="E1542" s="341">
        <v>0</v>
      </c>
      <c r="F1542" s="45">
        <f t="shared" si="144"/>
        <v>0</v>
      </c>
      <c r="G1542" s="46">
        <f t="shared" si="145"/>
        <v>0</v>
      </c>
      <c r="H1542" s="45">
        <f t="shared" si="146"/>
        <v>0</v>
      </c>
    </row>
    <row r="1543" spans="1:8">
      <c r="A1543" s="4">
        <v>208020039</v>
      </c>
      <c r="B1543" s="100" t="s">
        <v>543</v>
      </c>
      <c r="C1543" s="100" t="s">
        <v>4345</v>
      </c>
      <c r="D1543" s="62">
        <v>176.72</v>
      </c>
      <c r="E1543" s="341">
        <v>0</v>
      </c>
      <c r="F1543" s="45">
        <f t="shared" si="144"/>
        <v>0</v>
      </c>
      <c r="G1543" s="46">
        <f t="shared" si="145"/>
        <v>0</v>
      </c>
      <c r="H1543" s="45">
        <f t="shared" si="146"/>
        <v>0</v>
      </c>
    </row>
    <row r="1544" spans="1:8">
      <c r="A1544" s="4">
        <v>208020055</v>
      </c>
      <c r="B1544" s="100" t="s">
        <v>544</v>
      </c>
      <c r="C1544" s="100" t="s">
        <v>4346</v>
      </c>
      <c r="D1544" s="62">
        <v>123.93</v>
      </c>
      <c r="E1544" s="341">
        <v>0</v>
      </c>
      <c r="F1544" s="45">
        <f t="shared" si="144"/>
        <v>0</v>
      </c>
      <c r="G1544" s="46">
        <f t="shared" si="145"/>
        <v>0</v>
      </c>
      <c r="H1544" s="45">
        <f t="shared" si="146"/>
        <v>0</v>
      </c>
    </row>
    <row r="1545" spans="1:8">
      <c r="A1545" s="4">
        <v>208020063</v>
      </c>
      <c r="B1545" s="100" t="s">
        <v>545</v>
      </c>
      <c r="C1545" s="100" t="s">
        <v>4347</v>
      </c>
      <c r="D1545" s="62">
        <v>133.26</v>
      </c>
      <c r="E1545" s="341">
        <v>0</v>
      </c>
      <c r="F1545" s="45">
        <f t="shared" si="144"/>
        <v>0</v>
      </c>
      <c r="G1545" s="46">
        <f t="shared" si="145"/>
        <v>0</v>
      </c>
      <c r="H1545" s="45">
        <f t="shared" si="146"/>
        <v>0</v>
      </c>
    </row>
    <row r="1546" spans="1:8">
      <c r="A1546" s="4">
        <v>208020071</v>
      </c>
      <c r="B1546" s="100" t="s">
        <v>546</v>
      </c>
      <c r="C1546" s="100" t="s">
        <v>4348</v>
      </c>
      <c r="D1546" s="62">
        <v>187.93</v>
      </c>
      <c r="E1546" s="341">
        <v>0</v>
      </c>
      <c r="F1546" s="45">
        <f t="shared" si="144"/>
        <v>0</v>
      </c>
      <c r="G1546" s="46">
        <f t="shared" si="145"/>
        <v>0</v>
      </c>
      <c r="H1546" s="45">
        <f t="shared" si="146"/>
        <v>0</v>
      </c>
    </row>
    <row r="1547" spans="1:8">
      <c r="A1547" s="4">
        <v>208020080</v>
      </c>
      <c r="B1547" s="100" t="s">
        <v>547</v>
      </c>
      <c r="C1547" s="100" t="s">
        <v>4349</v>
      </c>
      <c r="D1547" s="62">
        <v>87.89</v>
      </c>
      <c r="E1547" s="341">
        <v>0</v>
      </c>
      <c r="F1547" s="45">
        <f t="shared" si="144"/>
        <v>0</v>
      </c>
      <c r="G1547" s="46">
        <f t="shared" si="145"/>
        <v>0</v>
      </c>
      <c r="H1547" s="45">
        <f t="shared" si="146"/>
        <v>0</v>
      </c>
    </row>
    <row r="1548" spans="1:8">
      <c r="A1548" s="4">
        <v>208020098</v>
      </c>
      <c r="B1548" s="100" t="s">
        <v>548</v>
      </c>
      <c r="C1548" s="100" t="s">
        <v>4350</v>
      </c>
      <c r="D1548" s="62">
        <v>135.38</v>
      </c>
      <c r="E1548" s="341">
        <v>0</v>
      </c>
      <c r="F1548" s="45">
        <f t="shared" si="144"/>
        <v>0</v>
      </c>
      <c r="G1548" s="46">
        <f t="shared" si="145"/>
        <v>0</v>
      </c>
      <c r="H1548" s="45">
        <f t="shared" si="146"/>
        <v>0</v>
      </c>
    </row>
    <row r="1549" spans="1:8">
      <c r="A1549" s="4">
        <v>208020101</v>
      </c>
      <c r="B1549" s="100" t="s">
        <v>549</v>
      </c>
      <c r="C1549" s="100" t="s">
        <v>4351</v>
      </c>
      <c r="D1549" s="62">
        <v>135.38</v>
      </c>
      <c r="E1549" s="341">
        <v>0</v>
      </c>
      <c r="F1549" s="45">
        <f t="shared" si="144"/>
        <v>0</v>
      </c>
      <c r="G1549" s="46">
        <f t="shared" si="145"/>
        <v>0</v>
      </c>
      <c r="H1549" s="45">
        <f t="shared" si="146"/>
        <v>0</v>
      </c>
    </row>
    <row r="1550" spans="1:8">
      <c r="A1550" s="4">
        <v>208020110</v>
      </c>
      <c r="B1550" s="100" t="s">
        <v>550</v>
      </c>
      <c r="C1550" s="100" t="s">
        <v>4352</v>
      </c>
      <c r="D1550" s="62">
        <v>144.22</v>
      </c>
      <c r="E1550" s="341">
        <v>0</v>
      </c>
      <c r="F1550" s="45">
        <f t="shared" si="144"/>
        <v>0</v>
      </c>
      <c r="G1550" s="46">
        <f t="shared" si="145"/>
        <v>0</v>
      </c>
      <c r="H1550" s="45">
        <f t="shared" si="146"/>
        <v>0</v>
      </c>
    </row>
    <row r="1551" spans="1:8">
      <c r="A1551" s="4">
        <v>208030018</v>
      </c>
      <c r="B1551" s="100" t="s">
        <v>551</v>
      </c>
      <c r="C1551" s="100" t="s">
        <v>4353</v>
      </c>
      <c r="D1551" s="62">
        <v>114.86</v>
      </c>
      <c r="E1551" s="341">
        <v>0</v>
      </c>
      <c r="F1551" s="45">
        <f t="shared" si="144"/>
        <v>0</v>
      </c>
      <c r="G1551" s="46">
        <f t="shared" si="145"/>
        <v>0</v>
      </c>
      <c r="H1551" s="45">
        <f t="shared" si="146"/>
        <v>0</v>
      </c>
    </row>
    <row r="1552" spans="1:8">
      <c r="B1552" s="100" t="s">
        <v>552</v>
      </c>
      <c r="C1552" s="100" t="s">
        <v>4354</v>
      </c>
      <c r="D1552" s="62">
        <v>157.22999999999999</v>
      </c>
      <c r="E1552" s="341">
        <v>0</v>
      </c>
      <c r="F1552" s="45">
        <f t="shared" si="144"/>
        <v>0</v>
      </c>
      <c r="G1552" s="46">
        <f t="shared" si="145"/>
        <v>0</v>
      </c>
      <c r="H1552" s="45">
        <f t="shared" si="146"/>
        <v>0</v>
      </c>
    </row>
    <row r="1553" spans="1:8">
      <c r="B1553" s="100" t="s">
        <v>553</v>
      </c>
      <c r="C1553" s="100" t="s">
        <v>4355</v>
      </c>
      <c r="D1553" s="62">
        <v>310.82</v>
      </c>
      <c r="E1553" s="341">
        <v>0</v>
      </c>
      <c r="F1553" s="45">
        <f t="shared" si="144"/>
        <v>0</v>
      </c>
      <c r="G1553" s="46">
        <f t="shared" si="145"/>
        <v>0</v>
      </c>
      <c r="H1553" s="45">
        <f t="shared" si="146"/>
        <v>0</v>
      </c>
    </row>
    <row r="1554" spans="1:8">
      <c r="B1554" s="100" t="s">
        <v>554</v>
      </c>
      <c r="C1554" s="100" t="s">
        <v>4356</v>
      </c>
      <c r="D1554" s="62">
        <v>135.38</v>
      </c>
      <c r="E1554" s="341">
        <v>0</v>
      </c>
      <c r="F1554" s="45">
        <f t="shared" si="144"/>
        <v>0</v>
      </c>
      <c r="G1554" s="46">
        <f t="shared" si="145"/>
        <v>0</v>
      </c>
      <c r="H1554" s="45">
        <f t="shared" si="146"/>
        <v>0</v>
      </c>
    </row>
    <row r="1555" spans="1:8">
      <c r="B1555" s="100" t="s">
        <v>2555</v>
      </c>
      <c r="C1555" s="100" t="s">
        <v>4357</v>
      </c>
      <c r="D1555" s="62">
        <v>1103.26</v>
      </c>
      <c r="E1555" s="341">
        <v>0</v>
      </c>
      <c r="F1555" s="45">
        <f t="shared" si="144"/>
        <v>0</v>
      </c>
      <c r="G1555" s="46">
        <f t="shared" si="145"/>
        <v>0</v>
      </c>
      <c r="H1555" s="45">
        <f t="shared" si="146"/>
        <v>0</v>
      </c>
    </row>
    <row r="1556" spans="1:8">
      <c r="B1556" s="100" t="s">
        <v>555</v>
      </c>
      <c r="C1556" s="100" t="s">
        <v>4358</v>
      </c>
      <c r="D1556" s="62">
        <v>324.54000000000002</v>
      </c>
      <c r="E1556" s="341">
        <v>0</v>
      </c>
      <c r="F1556" s="45">
        <f t="shared" si="144"/>
        <v>0</v>
      </c>
      <c r="G1556" s="46">
        <f t="shared" si="145"/>
        <v>0</v>
      </c>
      <c r="H1556" s="45">
        <f t="shared" si="146"/>
        <v>0</v>
      </c>
    </row>
    <row r="1557" spans="1:8">
      <c r="B1557" s="100" t="s">
        <v>556</v>
      </c>
      <c r="C1557" s="100" t="s">
        <v>7020</v>
      </c>
      <c r="D1557" s="62">
        <v>77.28</v>
      </c>
      <c r="E1557" s="341">
        <v>0</v>
      </c>
      <c r="F1557" s="45">
        <f t="shared" si="144"/>
        <v>0</v>
      </c>
      <c r="G1557" s="46">
        <f t="shared" si="145"/>
        <v>0</v>
      </c>
      <c r="H1557" s="45">
        <f t="shared" si="146"/>
        <v>0</v>
      </c>
    </row>
    <row r="1558" spans="1:8">
      <c r="B1558" s="100" t="s">
        <v>2556</v>
      </c>
      <c r="C1558" s="100" t="s">
        <v>4359</v>
      </c>
      <c r="D1558" s="62">
        <v>107.3</v>
      </c>
      <c r="E1558" s="341">
        <v>0</v>
      </c>
      <c r="F1558" s="45">
        <f t="shared" si="144"/>
        <v>0</v>
      </c>
      <c r="G1558" s="46">
        <f t="shared" si="145"/>
        <v>0</v>
      </c>
      <c r="H1558" s="45">
        <f t="shared" si="146"/>
        <v>0</v>
      </c>
    </row>
    <row r="1559" spans="1:8">
      <c r="B1559" s="100" t="s">
        <v>557</v>
      </c>
      <c r="C1559" s="100" t="s">
        <v>4360</v>
      </c>
      <c r="D1559" s="62">
        <v>338.7</v>
      </c>
      <c r="E1559" s="341">
        <v>0</v>
      </c>
      <c r="F1559" s="45">
        <f t="shared" si="144"/>
        <v>0</v>
      </c>
      <c r="G1559" s="46">
        <f t="shared" si="145"/>
        <v>0</v>
      </c>
      <c r="H1559" s="45">
        <f t="shared" si="146"/>
        <v>0</v>
      </c>
    </row>
    <row r="1560" spans="1:8">
      <c r="B1560" s="100" t="s">
        <v>2557</v>
      </c>
      <c r="C1560" s="100" t="s">
        <v>4361</v>
      </c>
      <c r="D1560" s="62">
        <v>107.4</v>
      </c>
      <c r="E1560" s="341">
        <v>0</v>
      </c>
      <c r="F1560" s="45">
        <f t="shared" si="144"/>
        <v>0</v>
      </c>
      <c r="G1560" s="46">
        <f t="shared" si="145"/>
        <v>0</v>
      </c>
      <c r="H1560" s="45">
        <f t="shared" si="146"/>
        <v>0</v>
      </c>
    </row>
    <row r="1561" spans="1:8">
      <c r="B1561" s="100" t="s">
        <v>558</v>
      </c>
      <c r="C1561" s="100" t="s">
        <v>4362</v>
      </c>
      <c r="D1561" s="62">
        <v>457.55</v>
      </c>
      <c r="E1561" s="341">
        <v>0</v>
      </c>
      <c r="F1561" s="45">
        <f t="shared" si="144"/>
        <v>0</v>
      </c>
      <c r="G1561" s="46">
        <f t="shared" si="145"/>
        <v>0</v>
      </c>
      <c r="H1561" s="45">
        <f t="shared" si="146"/>
        <v>0</v>
      </c>
    </row>
    <row r="1562" spans="1:8">
      <c r="B1562" s="100" t="s">
        <v>559</v>
      </c>
      <c r="C1562" s="100" t="s">
        <v>4363</v>
      </c>
      <c r="D1562" s="62">
        <v>108.94</v>
      </c>
      <c r="E1562" s="341">
        <v>0</v>
      </c>
      <c r="F1562" s="45">
        <f t="shared" si="144"/>
        <v>0</v>
      </c>
      <c r="G1562" s="46">
        <f t="shared" si="145"/>
        <v>0</v>
      </c>
      <c r="H1562" s="45">
        <f t="shared" si="146"/>
        <v>0</v>
      </c>
    </row>
    <row r="1563" spans="1:8">
      <c r="B1563" s="100" t="s">
        <v>560</v>
      </c>
      <c r="C1563" s="100" t="s">
        <v>4364</v>
      </c>
      <c r="D1563" s="62">
        <v>133.03</v>
      </c>
      <c r="E1563" s="341">
        <v>0</v>
      </c>
      <c r="F1563" s="45">
        <f t="shared" si="144"/>
        <v>0</v>
      </c>
      <c r="G1563" s="46">
        <f t="shared" si="145"/>
        <v>0</v>
      </c>
      <c r="H1563" s="45">
        <f t="shared" si="146"/>
        <v>0</v>
      </c>
    </row>
    <row r="1564" spans="1:8">
      <c r="B1564" s="100" t="s">
        <v>2558</v>
      </c>
      <c r="C1564" s="100" t="s">
        <v>4365</v>
      </c>
      <c r="D1564" s="62">
        <v>122.97</v>
      </c>
      <c r="E1564" s="341">
        <v>0</v>
      </c>
      <c r="F1564" s="45">
        <f t="shared" si="144"/>
        <v>0</v>
      </c>
      <c r="G1564" s="46">
        <f t="shared" si="145"/>
        <v>0</v>
      </c>
      <c r="H1564" s="45">
        <f t="shared" si="146"/>
        <v>0</v>
      </c>
    </row>
    <row r="1565" spans="1:8">
      <c r="B1565" s="100" t="s">
        <v>2559</v>
      </c>
      <c r="C1565" s="100" t="s">
        <v>4366</v>
      </c>
      <c r="D1565" s="62">
        <v>144.5</v>
      </c>
      <c r="E1565" s="341">
        <v>0</v>
      </c>
      <c r="F1565" s="45">
        <f t="shared" si="144"/>
        <v>0</v>
      </c>
      <c r="G1565" s="46">
        <f t="shared" si="145"/>
        <v>0</v>
      </c>
      <c r="H1565" s="45">
        <f t="shared" si="146"/>
        <v>0</v>
      </c>
    </row>
    <row r="1566" spans="1:8">
      <c r="B1566" s="100" t="s">
        <v>2560</v>
      </c>
      <c r="C1566" s="100" t="s">
        <v>4367</v>
      </c>
      <c r="D1566" s="62">
        <v>63.22</v>
      </c>
      <c r="E1566" s="341">
        <v>0</v>
      </c>
      <c r="F1566" s="45">
        <f t="shared" si="144"/>
        <v>0</v>
      </c>
      <c r="G1566" s="46">
        <f t="shared" si="145"/>
        <v>0</v>
      </c>
      <c r="H1566" s="45">
        <f t="shared" si="146"/>
        <v>0</v>
      </c>
    </row>
    <row r="1567" spans="1:8">
      <c r="B1567" s="100" t="s">
        <v>561</v>
      </c>
      <c r="C1567" s="100" t="s">
        <v>4368</v>
      </c>
      <c r="D1567" s="62">
        <v>63.22</v>
      </c>
      <c r="E1567" s="341">
        <v>0</v>
      </c>
      <c r="F1567" s="45">
        <f t="shared" si="144"/>
        <v>0</v>
      </c>
      <c r="G1567" s="46">
        <f t="shared" si="145"/>
        <v>0</v>
      </c>
      <c r="H1567" s="45">
        <f t="shared" si="146"/>
        <v>0</v>
      </c>
    </row>
    <row r="1568" spans="1:8">
      <c r="A1568" s="4">
        <v>208030026</v>
      </c>
      <c r="B1568" s="100" t="s">
        <v>562</v>
      </c>
      <c r="C1568" s="100" t="s">
        <v>4369</v>
      </c>
      <c r="D1568" s="62">
        <v>165.24</v>
      </c>
      <c r="E1568" s="341">
        <v>0</v>
      </c>
      <c r="F1568" s="45">
        <f t="shared" si="141"/>
        <v>0</v>
      </c>
      <c r="G1568" s="46">
        <f t="shared" si="142"/>
        <v>0</v>
      </c>
      <c r="H1568" s="45">
        <f t="shared" si="143"/>
        <v>0</v>
      </c>
    </row>
    <row r="1569" spans="1:9">
      <c r="A1569" s="4">
        <v>208030042</v>
      </c>
      <c r="B1569" s="100" t="s">
        <v>563</v>
      </c>
      <c r="C1569" s="100" t="s">
        <v>4370</v>
      </c>
      <c r="D1569" s="62">
        <v>180.32</v>
      </c>
      <c r="E1569" s="341">
        <v>0</v>
      </c>
      <c r="F1569" s="45">
        <f t="shared" si="141"/>
        <v>0</v>
      </c>
      <c r="G1569" s="46">
        <f t="shared" si="142"/>
        <v>0</v>
      </c>
      <c r="H1569" s="45">
        <f t="shared" si="143"/>
        <v>0</v>
      </c>
    </row>
    <row r="1570" spans="1:9">
      <c r="A1570" s="4">
        <v>208040021</v>
      </c>
      <c r="B1570" s="100" t="s">
        <v>564</v>
      </c>
      <c r="C1570" s="100" t="s">
        <v>7021</v>
      </c>
      <c r="D1570" s="62">
        <v>190.99</v>
      </c>
      <c r="E1570" s="341">
        <v>0</v>
      </c>
      <c r="F1570" s="45">
        <f t="shared" si="141"/>
        <v>0</v>
      </c>
      <c r="G1570" s="46">
        <f t="shared" si="142"/>
        <v>0</v>
      </c>
      <c r="H1570" s="45">
        <f t="shared" si="143"/>
        <v>0</v>
      </c>
    </row>
    <row r="1571" spans="1:9">
      <c r="A1571" s="4">
        <v>208040030</v>
      </c>
      <c r="B1571" s="100" t="s">
        <v>2561</v>
      </c>
      <c r="C1571" s="100" t="s">
        <v>4371</v>
      </c>
      <c r="D1571" s="62">
        <v>457.55</v>
      </c>
      <c r="E1571" s="341">
        <v>0</v>
      </c>
      <c r="F1571" s="45">
        <f t="shared" si="141"/>
        <v>0</v>
      </c>
      <c r="G1571" s="46">
        <f t="shared" si="142"/>
        <v>0</v>
      </c>
      <c r="H1571" s="45">
        <f t="shared" si="143"/>
        <v>0</v>
      </c>
    </row>
    <row r="1572" spans="1:9">
      <c r="A1572" s="4">
        <v>208040056</v>
      </c>
      <c r="B1572" s="100" t="s">
        <v>565</v>
      </c>
      <c r="C1572" s="100" t="s">
        <v>4372</v>
      </c>
      <c r="D1572" s="62">
        <v>438.01</v>
      </c>
      <c r="E1572" s="341">
        <v>0</v>
      </c>
      <c r="F1572" s="45">
        <f t="shared" si="141"/>
        <v>0</v>
      </c>
      <c r="G1572" s="46">
        <f t="shared" si="142"/>
        <v>0</v>
      </c>
      <c r="H1572" s="45">
        <f t="shared" si="143"/>
        <v>0</v>
      </c>
    </row>
    <row r="1573" spans="1:9">
      <c r="A1573" s="4">
        <v>208040099</v>
      </c>
      <c r="B1573" s="100" t="s">
        <v>566</v>
      </c>
      <c r="C1573" s="100" t="s">
        <v>4373</v>
      </c>
      <c r="D1573" s="62">
        <v>205.34</v>
      </c>
      <c r="E1573" s="341">
        <v>0</v>
      </c>
      <c r="F1573" s="45">
        <f t="shared" si="141"/>
        <v>0</v>
      </c>
      <c r="G1573" s="46">
        <f t="shared" si="142"/>
        <v>0</v>
      </c>
      <c r="H1573" s="45">
        <f t="shared" si="143"/>
        <v>0</v>
      </c>
    </row>
    <row r="1574" spans="1:9">
      <c r="A1574" s="4">
        <v>208040102</v>
      </c>
      <c r="B1574" s="100" t="s">
        <v>567</v>
      </c>
      <c r="C1574" s="100" t="s">
        <v>4374</v>
      </c>
      <c r="D1574" s="62">
        <v>119.16</v>
      </c>
      <c r="E1574" s="341">
        <v>0</v>
      </c>
      <c r="F1574" s="45">
        <f t="shared" si="141"/>
        <v>0</v>
      </c>
      <c r="G1574" s="46">
        <f t="shared" si="142"/>
        <v>0</v>
      </c>
      <c r="H1574" s="45">
        <f t="shared" si="143"/>
        <v>0</v>
      </c>
    </row>
    <row r="1575" spans="1:9">
      <c r="A1575" s="4">
        <v>208050019</v>
      </c>
      <c r="B1575" s="100" t="s">
        <v>2562</v>
      </c>
      <c r="C1575" s="100" t="s">
        <v>4375</v>
      </c>
      <c r="D1575" s="62">
        <v>457.55</v>
      </c>
      <c r="E1575" s="341">
        <v>0</v>
      </c>
      <c r="F1575" s="45">
        <f t="shared" si="141"/>
        <v>0</v>
      </c>
      <c r="G1575" s="46">
        <f t="shared" si="142"/>
        <v>0</v>
      </c>
      <c r="H1575" s="45">
        <f t="shared" si="143"/>
        <v>0</v>
      </c>
    </row>
    <row r="1576" spans="1:9">
      <c r="A1576" s="4">
        <v>208050035</v>
      </c>
      <c r="B1576" s="100" t="s">
        <v>568</v>
      </c>
      <c r="C1576" s="100" t="s">
        <v>7022</v>
      </c>
      <c r="D1576" s="62">
        <v>127.51</v>
      </c>
      <c r="E1576" s="341">
        <v>0</v>
      </c>
      <c r="F1576" s="45">
        <f t="shared" si="141"/>
        <v>0</v>
      </c>
      <c r="G1576" s="46">
        <f t="shared" si="142"/>
        <v>0</v>
      </c>
      <c r="H1576" s="45">
        <f t="shared" si="143"/>
        <v>0</v>
      </c>
    </row>
    <row r="1577" spans="1:9">
      <c r="A1577" s="4">
        <v>208060014</v>
      </c>
      <c r="B1577" s="100" t="s">
        <v>569</v>
      </c>
      <c r="C1577" s="100" t="s">
        <v>4376</v>
      </c>
      <c r="D1577" s="62">
        <v>128.12</v>
      </c>
      <c r="E1577" s="341">
        <v>0</v>
      </c>
      <c r="F1577" s="45">
        <f t="shared" si="141"/>
        <v>0</v>
      </c>
      <c r="G1577" s="46">
        <f t="shared" si="142"/>
        <v>0</v>
      </c>
      <c r="H1577" s="45">
        <f t="shared" si="143"/>
        <v>0</v>
      </c>
    </row>
    <row r="1578" spans="1:9">
      <c r="A1578" s="4">
        <v>208060022</v>
      </c>
      <c r="B1578" s="100" t="s">
        <v>570</v>
      </c>
      <c r="C1578" s="100" t="s">
        <v>4377</v>
      </c>
      <c r="D1578" s="62">
        <v>130.5</v>
      </c>
      <c r="E1578" s="341">
        <v>0</v>
      </c>
      <c r="F1578" s="45">
        <f t="shared" si="141"/>
        <v>0</v>
      </c>
      <c r="G1578" s="46">
        <f t="shared" si="142"/>
        <v>0</v>
      </c>
      <c r="H1578" s="45">
        <f t="shared" si="143"/>
        <v>0</v>
      </c>
    </row>
    <row r="1579" spans="1:9">
      <c r="A1579" s="4">
        <v>208060030</v>
      </c>
      <c r="B1579" s="100" t="s">
        <v>2563</v>
      </c>
      <c r="C1579" s="100" t="s">
        <v>4378</v>
      </c>
      <c r="D1579" s="62">
        <v>112.61</v>
      </c>
      <c r="E1579" s="341">
        <v>0</v>
      </c>
      <c r="F1579" s="45">
        <f t="shared" si="141"/>
        <v>0</v>
      </c>
      <c r="G1579" s="46">
        <f t="shared" si="142"/>
        <v>0</v>
      </c>
      <c r="H1579" s="45">
        <f t="shared" si="143"/>
        <v>0</v>
      </c>
    </row>
    <row r="1580" spans="1:9">
      <c r="A1580" s="4">
        <v>208070028</v>
      </c>
      <c r="B1580" s="100" t="s">
        <v>2564</v>
      </c>
      <c r="C1580" s="100" t="s">
        <v>4379</v>
      </c>
      <c r="D1580" s="62">
        <v>97.37</v>
      </c>
      <c r="E1580" s="341">
        <v>0</v>
      </c>
      <c r="F1580" s="45">
        <f t="shared" si="141"/>
        <v>0</v>
      </c>
      <c r="G1580" s="46">
        <f t="shared" si="142"/>
        <v>0</v>
      </c>
      <c r="H1580" s="45">
        <f t="shared" si="143"/>
        <v>0</v>
      </c>
    </row>
    <row r="1581" spans="1:9">
      <c r="A1581" s="4">
        <v>208070036</v>
      </c>
      <c r="B1581" s="100" t="s">
        <v>2565</v>
      </c>
      <c r="C1581" s="100" t="s">
        <v>4380</v>
      </c>
      <c r="D1581" s="62">
        <v>54.36</v>
      </c>
      <c r="E1581" s="341">
        <v>0</v>
      </c>
      <c r="F1581" s="45">
        <f t="shared" si="141"/>
        <v>0</v>
      </c>
      <c r="G1581" s="46">
        <f t="shared" si="142"/>
        <v>0</v>
      </c>
      <c r="H1581" s="45">
        <f t="shared" si="143"/>
        <v>0</v>
      </c>
    </row>
    <row r="1582" spans="1:9">
      <c r="A1582" s="4">
        <v>208070044</v>
      </c>
      <c r="B1582" s="100" t="s">
        <v>571</v>
      </c>
      <c r="C1582" s="100" t="s">
        <v>4381</v>
      </c>
      <c r="D1582" s="62">
        <v>141.33000000000001</v>
      </c>
      <c r="E1582" s="341">
        <v>0</v>
      </c>
      <c r="F1582" s="45">
        <f t="shared" si="141"/>
        <v>0</v>
      </c>
      <c r="G1582" s="46">
        <f t="shared" si="142"/>
        <v>0</v>
      </c>
      <c r="H1582" s="45">
        <f t="shared" si="143"/>
        <v>0</v>
      </c>
    </row>
    <row r="1583" spans="1:9">
      <c r="A1583" s="4">
        <v>208080040</v>
      </c>
      <c r="B1583" s="100" t="s">
        <v>572</v>
      </c>
      <c r="C1583" s="100" t="s">
        <v>4382</v>
      </c>
      <c r="D1583" s="62">
        <v>906.8</v>
      </c>
      <c r="E1583" s="341">
        <v>0</v>
      </c>
      <c r="F1583" s="45">
        <f t="shared" si="141"/>
        <v>0</v>
      </c>
      <c r="G1583" s="46">
        <f t="shared" si="142"/>
        <v>0</v>
      </c>
      <c r="H1583" s="111">
        <f t="shared" si="143"/>
        <v>0</v>
      </c>
      <c r="I1583" s="114"/>
    </row>
    <row r="1584" spans="1:9">
      <c r="A1584" s="4">
        <v>208090010</v>
      </c>
      <c r="B1584" s="100" t="s">
        <v>573</v>
      </c>
      <c r="C1584" s="100" t="s">
        <v>4383</v>
      </c>
      <c r="D1584" s="62">
        <v>66.23</v>
      </c>
      <c r="E1584" s="341">
        <v>0</v>
      </c>
      <c r="F1584" s="45">
        <f t="shared" si="141"/>
        <v>0</v>
      </c>
      <c r="G1584" s="46">
        <f t="shared" si="142"/>
        <v>0</v>
      </c>
      <c r="H1584" s="45">
        <f t="shared" si="143"/>
        <v>0</v>
      </c>
    </row>
    <row r="1585" spans="1:9">
      <c r="A1585" s="4">
        <v>208090029</v>
      </c>
      <c r="B1585" s="100" t="s">
        <v>2566</v>
      </c>
      <c r="C1585" s="100" t="s">
        <v>4384</v>
      </c>
      <c r="D1585" s="62">
        <v>289.43</v>
      </c>
      <c r="E1585" s="341">
        <v>0</v>
      </c>
      <c r="F1585" s="45">
        <f t="shared" si="141"/>
        <v>0</v>
      </c>
      <c r="G1585" s="46">
        <f t="shared" si="142"/>
        <v>0</v>
      </c>
      <c r="H1585" s="45">
        <f t="shared" si="143"/>
        <v>0</v>
      </c>
    </row>
    <row r="1586" spans="1:9">
      <c r="A1586" s="4" t="s">
        <v>1</v>
      </c>
      <c r="B1586" s="583" t="s">
        <v>7772</v>
      </c>
      <c r="C1586" s="584"/>
      <c r="D1586" s="18">
        <f>SUM(D1536:D1585)</f>
        <v>11150.38</v>
      </c>
      <c r="E1586" s="378">
        <f>SUM(E1536:E1585)</f>
        <v>0</v>
      </c>
      <c r="F1586" s="18">
        <f t="shared" ref="F1586:H1586" si="147">SUM(F1536:F1585)</f>
        <v>0</v>
      </c>
      <c r="G1586" s="19">
        <f t="shared" si="147"/>
        <v>0</v>
      </c>
      <c r="H1586" s="18">
        <f t="shared" si="147"/>
        <v>0</v>
      </c>
    </row>
    <row r="1587" spans="1:9">
      <c r="A1587" s="4">
        <v>0</v>
      </c>
      <c r="B1587" s="43"/>
      <c r="C1587" s="43"/>
      <c r="D1587" s="53"/>
      <c r="E1587" s="34"/>
      <c r="F1587" s="35"/>
      <c r="G1587" s="16"/>
      <c r="H1587" s="16"/>
    </row>
    <row r="1588" spans="1:9" ht="14.65" customHeight="1">
      <c r="B1588" s="576" t="s">
        <v>396</v>
      </c>
      <c r="C1588" s="577"/>
      <c r="D1588" s="564" t="str">
        <f>D$13</f>
        <v>SIGTAP
08/2025</v>
      </c>
      <c r="E1588" s="570" t="str">
        <f>E$13</f>
        <v>CNES_ESTABELECIMENTO</v>
      </c>
      <c r="F1588" s="570"/>
      <c r="G1588" s="570"/>
      <c r="H1588" s="570"/>
    </row>
    <row r="1589" spans="1:9" ht="22.5">
      <c r="B1589" s="578"/>
      <c r="C1589" s="579"/>
      <c r="D1589" s="564"/>
      <c r="E1589" s="12" t="s">
        <v>12</v>
      </c>
      <c r="F1589" s="50" t="s">
        <v>3815</v>
      </c>
      <c r="G1589" s="51" t="s">
        <v>3756</v>
      </c>
      <c r="H1589" s="50" t="s">
        <v>3814</v>
      </c>
    </row>
    <row r="1590" spans="1:9">
      <c r="B1590" s="14" t="s">
        <v>2569</v>
      </c>
      <c r="C1590" s="14" t="s">
        <v>4385</v>
      </c>
      <c r="D1590" s="501">
        <v>95</v>
      </c>
      <c r="E1590" s="249">
        <v>0</v>
      </c>
      <c r="F1590" s="3">
        <f t="shared" ref="F1590" si="148">D1590*E1590</f>
        <v>0</v>
      </c>
      <c r="G1590" s="1">
        <f t="shared" ref="G1590" si="149">E1590/12</f>
        <v>0</v>
      </c>
      <c r="H1590" s="3">
        <f t="shared" ref="H1590" si="150">F1590/12</f>
        <v>0</v>
      </c>
    </row>
    <row r="1591" spans="1:9">
      <c r="B1591" s="583" t="s">
        <v>7793</v>
      </c>
      <c r="C1591" s="584"/>
      <c r="D1591" s="18">
        <f>SUM(D1590)</f>
        <v>95</v>
      </c>
      <c r="E1591" s="19">
        <f>SUM(E1590)</f>
        <v>0</v>
      </c>
      <c r="F1591" s="18">
        <f>SUM(F1590)</f>
        <v>0</v>
      </c>
      <c r="G1591" s="19">
        <f>SUM(G1590)</f>
        <v>0</v>
      </c>
      <c r="H1591" s="18">
        <f>SUM(H1590)</f>
        <v>0</v>
      </c>
    </row>
    <row r="1592" spans="1:9">
      <c r="B1592" s="16"/>
      <c r="C1592" s="16"/>
      <c r="D1592" s="35"/>
      <c r="E1592" s="34"/>
      <c r="F1592" s="35"/>
      <c r="G1592" s="16"/>
      <c r="H1592" s="16"/>
    </row>
    <row r="1593" spans="1:9" s="5" customFormat="1" ht="15" customHeight="1">
      <c r="A1593" s="4" t="s">
        <v>574</v>
      </c>
      <c r="B1593" s="575" t="s">
        <v>574</v>
      </c>
      <c r="C1593" s="575"/>
      <c r="D1593" s="564" t="str">
        <f>D$13</f>
        <v>SIGTAP
08/2025</v>
      </c>
      <c r="E1593" s="570" t="str">
        <f>E$13</f>
        <v>CNES_ESTABELECIMENTO</v>
      </c>
      <c r="F1593" s="570"/>
      <c r="G1593" s="570"/>
      <c r="H1593" s="570"/>
      <c r="I1593" s="106"/>
    </row>
    <row r="1594" spans="1:9" s="5" customFormat="1" ht="22.5">
      <c r="A1594" s="4">
        <v>0</v>
      </c>
      <c r="B1594" s="575"/>
      <c r="C1594" s="575"/>
      <c r="D1594" s="564"/>
      <c r="E1594" s="58" t="s">
        <v>12</v>
      </c>
      <c r="F1594" s="59" t="s">
        <v>3815</v>
      </c>
      <c r="G1594" s="60" t="s">
        <v>3756</v>
      </c>
      <c r="H1594" s="59" t="s">
        <v>3814</v>
      </c>
      <c r="I1594" s="106"/>
    </row>
    <row r="1595" spans="1:9">
      <c r="A1595" s="4">
        <v>210010029</v>
      </c>
      <c r="B1595" s="100" t="s">
        <v>575</v>
      </c>
      <c r="C1595" s="100" t="s">
        <v>4386</v>
      </c>
      <c r="D1595" s="62">
        <v>137.01</v>
      </c>
      <c r="E1595" s="365">
        <v>0</v>
      </c>
      <c r="F1595" s="45">
        <f t="shared" ref="F1595:F1614" si="151">D1595*E1595</f>
        <v>0</v>
      </c>
      <c r="G1595" s="46">
        <f t="shared" ref="G1595:H1614" si="152">E1595/12</f>
        <v>0</v>
      </c>
      <c r="H1595" s="45">
        <f t="shared" si="152"/>
        <v>0</v>
      </c>
    </row>
    <row r="1596" spans="1:9">
      <c r="B1596" s="100" t="s">
        <v>2573</v>
      </c>
      <c r="C1596" s="100" t="s">
        <v>4387</v>
      </c>
      <c r="D1596" s="62">
        <v>137.01</v>
      </c>
      <c r="E1596" s="365">
        <v>0</v>
      </c>
      <c r="F1596" s="45">
        <f t="shared" si="151"/>
        <v>0</v>
      </c>
      <c r="G1596" s="46">
        <f t="shared" si="152"/>
        <v>0</v>
      </c>
      <c r="H1596" s="45">
        <f t="shared" si="152"/>
        <v>0</v>
      </c>
    </row>
    <row r="1597" spans="1:9">
      <c r="B1597" s="100" t="s">
        <v>2574</v>
      </c>
      <c r="C1597" s="100" t="s">
        <v>4388</v>
      </c>
      <c r="D1597" s="62">
        <v>189.73</v>
      </c>
      <c r="E1597" s="365">
        <v>0</v>
      </c>
      <c r="F1597" s="45">
        <f t="shared" si="151"/>
        <v>0</v>
      </c>
      <c r="G1597" s="46">
        <f t="shared" si="152"/>
        <v>0</v>
      </c>
      <c r="H1597" s="45">
        <f t="shared" si="152"/>
        <v>0</v>
      </c>
    </row>
    <row r="1598" spans="1:9">
      <c r="B1598" s="100" t="s">
        <v>2575</v>
      </c>
      <c r="C1598" s="100" t="s">
        <v>4389</v>
      </c>
      <c r="D1598" s="62">
        <v>170.44</v>
      </c>
      <c r="E1598" s="365">
        <v>0</v>
      </c>
      <c r="F1598" s="45">
        <f t="shared" si="151"/>
        <v>0</v>
      </c>
      <c r="G1598" s="46">
        <f t="shared" si="152"/>
        <v>0</v>
      </c>
      <c r="H1598" s="45">
        <f t="shared" si="152"/>
        <v>0</v>
      </c>
    </row>
    <row r="1599" spans="1:9">
      <c r="B1599" s="100" t="s">
        <v>576</v>
      </c>
      <c r="C1599" s="100" t="s">
        <v>4390</v>
      </c>
      <c r="D1599" s="62">
        <v>201.01</v>
      </c>
      <c r="E1599" s="365">
        <v>0</v>
      </c>
      <c r="F1599" s="45">
        <f t="shared" si="151"/>
        <v>0</v>
      </c>
      <c r="G1599" s="46">
        <f t="shared" si="152"/>
        <v>0</v>
      </c>
      <c r="H1599" s="45">
        <f t="shared" si="152"/>
        <v>0</v>
      </c>
    </row>
    <row r="1600" spans="1:9">
      <c r="B1600" s="100" t="s">
        <v>577</v>
      </c>
      <c r="C1600" s="100" t="s">
        <v>7019</v>
      </c>
      <c r="D1600" s="62">
        <v>179.46</v>
      </c>
      <c r="E1600" s="365">
        <v>0</v>
      </c>
      <c r="F1600" s="45">
        <f t="shared" si="151"/>
        <v>0</v>
      </c>
      <c r="G1600" s="46">
        <f t="shared" si="152"/>
        <v>0</v>
      </c>
      <c r="H1600" s="45">
        <f t="shared" si="152"/>
        <v>0</v>
      </c>
    </row>
    <row r="1601" spans="1:8">
      <c r="B1601" s="100" t="s">
        <v>2576</v>
      </c>
      <c r="C1601" s="100" t="s">
        <v>4391</v>
      </c>
      <c r="D1601" s="62">
        <v>200.01</v>
      </c>
      <c r="E1601" s="365">
        <v>0</v>
      </c>
      <c r="F1601" s="45">
        <f t="shared" si="151"/>
        <v>0</v>
      </c>
      <c r="G1601" s="46">
        <f t="shared" si="152"/>
        <v>0</v>
      </c>
      <c r="H1601" s="45">
        <f t="shared" si="152"/>
        <v>0</v>
      </c>
    </row>
    <row r="1602" spans="1:8">
      <c r="B1602" s="100" t="s">
        <v>2577</v>
      </c>
      <c r="C1602" s="100" t="s">
        <v>4392</v>
      </c>
      <c r="D1602" s="62">
        <v>504.33</v>
      </c>
      <c r="E1602" s="365">
        <v>0</v>
      </c>
      <c r="F1602" s="45">
        <f t="shared" si="151"/>
        <v>0</v>
      </c>
      <c r="G1602" s="46">
        <f t="shared" si="152"/>
        <v>0</v>
      </c>
      <c r="H1602" s="45">
        <f t="shared" si="152"/>
        <v>0</v>
      </c>
    </row>
    <row r="1603" spans="1:8">
      <c r="B1603" s="100" t="s">
        <v>578</v>
      </c>
      <c r="C1603" s="100" t="s">
        <v>4393</v>
      </c>
      <c r="D1603" s="62">
        <v>504.43</v>
      </c>
      <c r="E1603" s="365">
        <v>0</v>
      </c>
      <c r="F1603" s="45">
        <f t="shared" si="151"/>
        <v>0</v>
      </c>
      <c r="G1603" s="46">
        <f t="shared" si="152"/>
        <v>0</v>
      </c>
      <c r="H1603" s="45">
        <f t="shared" si="152"/>
        <v>0</v>
      </c>
    </row>
    <row r="1604" spans="1:8">
      <c r="B1604" s="100" t="s">
        <v>2578</v>
      </c>
      <c r="C1604" s="100" t="s">
        <v>4394</v>
      </c>
      <c r="D1604" s="62">
        <v>504.43</v>
      </c>
      <c r="E1604" s="365">
        <v>0</v>
      </c>
      <c r="F1604" s="45">
        <f t="shared" si="151"/>
        <v>0</v>
      </c>
      <c r="G1604" s="46">
        <f t="shared" si="152"/>
        <v>0</v>
      </c>
      <c r="H1604" s="45">
        <f t="shared" si="152"/>
        <v>0</v>
      </c>
    </row>
    <row r="1605" spans="1:8">
      <c r="B1605" s="100" t="s">
        <v>2579</v>
      </c>
      <c r="C1605" s="100" t="s">
        <v>4395</v>
      </c>
      <c r="D1605" s="62">
        <v>170.44</v>
      </c>
      <c r="E1605" s="365">
        <v>0</v>
      </c>
      <c r="F1605" s="45">
        <f t="shared" si="151"/>
        <v>0</v>
      </c>
      <c r="G1605" s="46">
        <f t="shared" si="152"/>
        <v>0</v>
      </c>
      <c r="H1605" s="45">
        <f t="shared" si="152"/>
        <v>0</v>
      </c>
    </row>
    <row r="1606" spans="1:8">
      <c r="B1606" s="100" t="s">
        <v>579</v>
      </c>
      <c r="C1606" s="100" t="s">
        <v>4396</v>
      </c>
      <c r="D1606" s="62">
        <v>190.31</v>
      </c>
      <c r="E1606" s="365">
        <v>0</v>
      </c>
      <c r="F1606" s="45">
        <f t="shared" si="151"/>
        <v>0</v>
      </c>
      <c r="G1606" s="46">
        <f t="shared" si="152"/>
        <v>0</v>
      </c>
      <c r="H1606" s="45">
        <f t="shared" si="152"/>
        <v>0</v>
      </c>
    </row>
    <row r="1607" spans="1:8">
      <c r="B1607" s="100" t="s">
        <v>580</v>
      </c>
      <c r="C1607" s="100" t="s">
        <v>4397</v>
      </c>
      <c r="D1607" s="62">
        <v>201.51</v>
      </c>
      <c r="E1607" s="365">
        <v>0</v>
      </c>
      <c r="F1607" s="45">
        <f t="shared" si="151"/>
        <v>0</v>
      </c>
      <c r="G1607" s="46">
        <f t="shared" si="152"/>
        <v>0</v>
      </c>
      <c r="H1607" s="45">
        <f t="shared" si="152"/>
        <v>0</v>
      </c>
    </row>
    <row r="1608" spans="1:8">
      <c r="A1608" s="4">
        <v>210010061</v>
      </c>
      <c r="B1608" s="100" t="s">
        <v>581</v>
      </c>
      <c r="C1608" s="100" t="s">
        <v>4398</v>
      </c>
      <c r="D1608" s="62">
        <v>201.01</v>
      </c>
      <c r="E1608" s="365">
        <v>0</v>
      </c>
      <c r="F1608" s="45">
        <f t="shared" si="151"/>
        <v>0</v>
      </c>
      <c r="G1608" s="46">
        <f t="shared" si="152"/>
        <v>0</v>
      </c>
      <c r="H1608" s="45">
        <f t="shared" si="152"/>
        <v>0</v>
      </c>
    </row>
    <row r="1609" spans="1:8">
      <c r="A1609" s="4">
        <v>210010070</v>
      </c>
      <c r="B1609" s="100" t="s">
        <v>2580</v>
      </c>
      <c r="C1609" s="100" t="s">
        <v>4399</v>
      </c>
      <c r="D1609" s="62">
        <v>182.45</v>
      </c>
      <c r="E1609" s="365">
        <v>0</v>
      </c>
      <c r="F1609" s="45">
        <f t="shared" si="151"/>
        <v>0</v>
      </c>
      <c r="G1609" s="46">
        <f t="shared" si="152"/>
        <v>0</v>
      </c>
      <c r="H1609" s="45">
        <f t="shared" si="152"/>
        <v>0</v>
      </c>
    </row>
    <row r="1610" spans="1:8">
      <c r="A1610" s="4">
        <v>210010100</v>
      </c>
      <c r="B1610" s="100" t="s">
        <v>2581</v>
      </c>
      <c r="C1610" s="100" t="s">
        <v>4400</v>
      </c>
      <c r="D1610" s="62">
        <v>145.94</v>
      </c>
      <c r="E1610" s="365">
        <v>0</v>
      </c>
      <c r="F1610" s="45">
        <f t="shared" si="151"/>
        <v>0</v>
      </c>
      <c r="G1610" s="46">
        <f t="shared" si="152"/>
        <v>0</v>
      </c>
      <c r="H1610" s="45">
        <f t="shared" si="152"/>
        <v>0</v>
      </c>
    </row>
    <row r="1611" spans="1:8">
      <c r="A1611" s="4">
        <v>210010118</v>
      </c>
      <c r="B1611" s="100" t="s">
        <v>2582</v>
      </c>
      <c r="C1611" s="100" t="s">
        <v>4401</v>
      </c>
      <c r="D1611" s="62">
        <v>200.01</v>
      </c>
      <c r="E1611" s="365">
        <v>0</v>
      </c>
      <c r="F1611" s="45">
        <f t="shared" si="151"/>
        <v>0</v>
      </c>
      <c r="G1611" s="46">
        <f t="shared" si="152"/>
        <v>0</v>
      </c>
      <c r="H1611" s="45">
        <f t="shared" si="152"/>
        <v>0</v>
      </c>
    </row>
    <row r="1612" spans="1:8">
      <c r="A1612" s="4">
        <v>210010134</v>
      </c>
      <c r="B1612" s="100" t="s">
        <v>2583</v>
      </c>
      <c r="C1612" s="100" t="s">
        <v>4402</v>
      </c>
      <c r="D1612" s="62">
        <v>199.4</v>
      </c>
      <c r="E1612" s="365">
        <v>0</v>
      </c>
      <c r="F1612" s="45">
        <f t="shared" si="151"/>
        <v>0</v>
      </c>
      <c r="G1612" s="46">
        <f t="shared" si="152"/>
        <v>0</v>
      </c>
      <c r="H1612" s="45">
        <f t="shared" si="152"/>
        <v>0</v>
      </c>
    </row>
    <row r="1613" spans="1:8">
      <c r="A1613" s="4">
        <v>210010142</v>
      </c>
      <c r="B1613" s="100" t="s">
        <v>2584</v>
      </c>
      <c r="C1613" s="100" t="s">
        <v>4403</v>
      </c>
      <c r="D1613" s="62">
        <v>200.01</v>
      </c>
      <c r="E1613" s="365">
        <v>0</v>
      </c>
      <c r="F1613" s="45">
        <f t="shared" si="151"/>
        <v>0</v>
      </c>
      <c r="G1613" s="46">
        <f t="shared" si="152"/>
        <v>0</v>
      </c>
      <c r="H1613" s="45">
        <f t="shared" si="152"/>
        <v>0</v>
      </c>
    </row>
    <row r="1614" spans="1:8">
      <c r="A1614" s="4">
        <v>210010150</v>
      </c>
      <c r="B1614" s="100" t="s">
        <v>2585</v>
      </c>
      <c r="C1614" s="100" t="s">
        <v>4404</v>
      </c>
      <c r="D1614" s="62">
        <v>45.34</v>
      </c>
      <c r="E1614" s="365">
        <v>0</v>
      </c>
      <c r="F1614" s="45">
        <f t="shared" si="151"/>
        <v>0</v>
      </c>
      <c r="G1614" s="46">
        <f t="shared" si="152"/>
        <v>0</v>
      </c>
      <c r="H1614" s="45">
        <f t="shared" si="152"/>
        <v>0</v>
      </c>
    </row>
    <row r="1615" spans="1:8">
      <c r="A1615" s="4" t="s">
        <v>1</v>
      </c>
      <c r="B1615" s="571" t="s">
        <v>7877</v>
      </c>
      <c r="C1615" s="571"/>
      <c r="D1615" s="18">
        <f>SUM(D1595:D1614)</f>
        <v>4464.28</v>
      </c>
      <c r="E1615" s="19">
        <f>SUM(E1595:E1614)</f>
        <v>0</v>
      </c>
      <c r="F1615" s="18">
        <f>SUM(F1595:F1614)</f>
        <v>0</v>
      </c>
      <c r="G1615" s="19">
        <f>SUM(G1595:G1614)</f>
        <v>0</v>
      </c>
      <c r="H1615" s="18">
        <f>SUM(H1595:H1614)</f>
        <v>0</v>
      </c>
    </row>
    <row r="1616" spans="1:8">
      <c r="A1616" s="4">
        <v>0</v>
      </c>
      <c r="B1616" s="16"/>
      <c r="C1616" s="16"/>
      <c r="D1616" s="16"/>
      <c r="E1616" s="34"/>
      <c r="F1616" s="35"/>
      <c r="G1616" s="16"/>
      <c r="H1616" s="16"/>
    </row>
    <row r="1617" spans="1:9" s="5" customFormat="1" ht="15" customHeight="1">
      <c r="A1617" s="4" t="s">
        <v>405</v>
      </c>
      <c r="B1617" s="575" t="s">
        <v>405</v>
      </c>
      <c r="C1617" s="575"/>
      <c r="D1617" s="564" t="str">
        <f>D$13</f>
        <v>SIGTAP
08/2025</v>
      </c>
      <c r="E1617" s="570" t="str">
        <f>E$13</f>
        <v>CNES_ESTABELECIMENTO</v>
      </c>
      <c r="F1617" s="570"/>
      <c r="G1617" s="570"/>
      <c r="H1617" s="570"/>
      <c r="I1617" s="106"/>
    </row>
    <row r="1618" spans="1:9" s="5" customFormat="1" ht="22.5">
      <c r="A1618" s="4">
        <v>0</v>
      </c>
      <c r="B1618" s="575"/>
      <c r="C1618" s="575"/>
      <c r="D1618" s="564"/>
      <c r="E1618" s="58" t="s">
        <v>12</v>
      </c>
      <c r="F1618" s="59" t="s">
        <v>3815</v>
      </c>
      <c r="G1618" s="60" t="s">
        <v>3756</v>
      </c>
      <c r="H1618" s="59" t="s">
        <v>3814</v>
      </c>
      <c r="I1618" s="106"/>
    </row>
    <row r="1619" spans="1:9" ht="14.25" customHeight="1">
      <c r="A1619" s="4">
        <v>211020010</v>
      </c>
      <c r="B1619" s="14" t="s">
        <v>582</v>
      </c>
      <c r="C1619" s="14" t="s">
        <v>583</v>
      </c>
      <c r="D1619" s="507">
        <v>730.04</v>
      </c>
      <c r="E1619" s="253">
        <v>0</v>
      </c>
      <c r="F1619" s="45">
        <f>D1619*E1619</f>
        <v>0</v>
      </c>
      <c r="G1619" s="46">
        <f>E1619/12</f>
        <v>0</v>
      </c>
      <c r="H1619" s="45">
        <f>F1619/12</f>
        <v>0</v>
      </c>
    </row>
    <row r="1620" spans="1:9" ht="14.25" customHeight="1">
      <c r="B1620" s="14" t="s">
        <v>584</v>
      </c>
      <c r="C1620" s="14" t="s">
        <v>585</v>
      </c>
      <c r="D1620" s="501">
        <v>653.72</v>
      </c>
      <c r="E1620" s="253">
        <v>0</v>
      </c>
      <c r="F1620" s="45">
        <f>D1620*E1620</f>
        <v>0</v>
      </c>
      <c r="G1620" s="46">
        <f>E1620/12</f>
        <v>0</v>
      </c>
      <c r="H1620" s="45">
        <f>F1620/12</f>
        <v>0</v>
      </c>
    </row>
    <row r="1621" spans="1:9" ht="14.25" customHeight="1">
      <c r="B1621" s="57" t="s">
        <v>2606</v>
      </c>
      <c r="C1621" s="149" t="s">
        <v>4405</v>
      </c>
      <c r="D1621" s="62">
        <v>125</v>
      </c>
      <c r="E1621" s="252">
        <v>0</v>
      </c>
      <c r="F1621" s="45">
        <f t="shared" ref="F1621:F1622" si="153">D1621*E1621</f>
        <v>0</v>
      </c>
      <c r="G1621" s="46">
        <f t="shared" ref="G1621:G1622" si="154">E1621/12</f>
        <v>0</v>
      </c>
      <c r="H1621" s="45">
        <f t="shared" ref="H1621:H1622" si="155">F1621/12</f>
        <v>0</v>
      </c>
    </row>
    <row r="1622" spans="1:9" ht="14.25" customHeight="1">
      <c r="B1622" s="57" t="s">
        <v>2633</v>
      </c>
      <c r="C1622" s="149" t="s">
        <v>4406</v>
      </c>
      <c r="D1622" s="62">
        <v>46.56</v>
      </c>
      <c r="E1622" s="253">
        <v>0</v>
      </c>
      <c r="F1622" s="45">
        <f t="shared" si="153"/>
        <v>0</v>
      </c>
      <c r="G1622" s="46">
        <f t="shared" si="154"/>
        <v>0</v>
      </c>
      <c r="H1622" s="45">
        <f t="shared" si="155"/>
        <v>0</v>
      </c>
    </row>
    <row r="1623" spans="1:9" ht="14.25" customHeight="1">
      <c r="A1623" s="4">
        <v>211020028</v>
      </c>
      <c r="B1623" s="57" t="s">
        <v>2652</v>
      </c>
      <c r="C1623" s="149" t="s">
        <v>4407</v>
      </c>
      <c r="D1623" s="62">
        <v>44.36</v>
      </c>
      <c r="E1623" s="253">
        <v>0</v>
      </c>
      <c r="F1623" s="45">
        <f>D1623*E1623</f>
        <v>0</v>
      </c>
      <c r="G1623" s="46">
        <f>E1623/12</f>
        <v>0</v>
      </c>
      <c r="H1623" s="45">
        <f>F1623/12</f>
        <v>0</v>
      </c>
    </row>
    <row r="1624" spans="1:9">
      <c r="A1624" s="4" t="s">
        <v>1</v>
      </c>
      <c r="B1624" s="571" t="s">
        <v>7803</v>
      </c>
      <c r="C1624" s="571"/>
      <c r="D1624" s="18">
        <f>SUM(D1619:D1623)</f>
        <v>1599.6799999999998</v>
      </c>
      <c r="E1624" s="19">
        <f>SUM(E1619:E1623)</f>
        <v>0</v>
      </c>
      <c r="F1624" s="18">
        <f>SUM(F1619:F1623)</f>
        <v>0</v>
      </c>
      <c r="G1624" s="19">
        <f>SUM(G1619:G1623)</f>
        <v>0</v>
      </c>
      <c r="H1624" s="18">
        <f>SUM(H1619:H1623)</f>
        <v>0</v>
      </c>
    </row>
    <row r="1625" spans="1:9">
      <c r="A1625" s="4">
        <v>0</v>
      </c>
      <c r="B1625" s="16"/>
      <c r="C1625" s="16"/>
      <c r="D1625" s="16"/>
      <c r="E1625" s="34"/>
      <c r="F1625" s="35"/>
      <c r="G1625" s="16"/>
      <c r="H1625" s="16"/>
    </row>
    <row r="1626" spans="1:9" ht="14.65" customHeight="1">
      <c r="B1626" s="624" t="s">
        <v>431</v>
      </c>
      <c r="C1626" s="625"/>
      <c r="D1626" s="564" t="str">
        <f>D$13</f>
        <v>SIGTAP
08/2025</v>
      </c>
      <c r="E1626" s="570" t="str">
        <f>E$13</f>
        <v>CNES_ESTABELECIMENTO</v>
      </c>
      <c r="F1626" s="570"/>
      <c r="G1626" s="570"/>
      <c r="H1626" s="570"/>
    </row>
    <row r="1627" spans="1:9" ht="22.5">
      <c r="B1627" s="626"/>
      <c r="C1627" s="627"/>
      <c r="D1627" s="564"/>
      <c r="E1627" s="12" t="s">
        <v>12</v>
      </c>
      <c r="F1627" s="50" t="s">
        <v>3815</v>
      </c>
      <c r="G1627" s="51" t="s">
        <v>3756</v>
      </c>
      <c r="H1627" s="50" t="s">
        <v>3814</v>
      </c>
    </row>
    <row r="1628" spans="1:9">
      <c r="B1628" s="14" t="s">
        <v>2673</v>
      </c>
      <c r="C1628" s="14" t="s">
        <v>4408</v>
      </c>
      <c r="D1628" s="501">
        <v>10</v>
      </c>
      <c r="E1628" s="249">
        <v>0</v>
      </c>
      <c r="F1628" s="3">
        <f>D1628*E1628</f>
        <v>0</v>
      </c>
      <c r="G1628" s="1">
        <f>E1628/12</f>
        <v>0</v>
      </c>
      <c r="H1628" s="3">
        <f>F1628/12</f>
        <v>0</v>
      </c>
    </row>
    <row r="1629" spans="1:9">
      <c r="B1629" s="583" t="s">
        <v>7793</v>
      </c>
      <c r="C1629" s="584"/>
      <c r="D1629" s="18">
        <f>SUM(D1628)</f>
        <v>10</v>
      </c>
      <c r="E1629" s="19">
        <f>SUM(E1628)</f>
        <v>0</v>
      </c>
      <c r="F1629" s="18">
        <f>SUM(F1628)</f>
        <v>0</v>
      </c>
      <c r="G1629" s="19">
        <f>SUM(G1628)</f>
        <v>0</v>
      </c>
      <c r="H1629" s="18">
        <f>SUM(H1628)</f>
        <v>0</v>
      </c>
    </row>
    <row r="1630" spans="1:9">
      <c r="B1630" s="16"/>
      <c r="C1630" s="16"/>
      <c r="D1630" s="16"/>
      <c r="E1630" s="34"/>
      <c r="F1630" s="35"/>
      <c r="G1630" s="16"/>
      <c r="H1630" s="16"/>
    </row>
    <row r="1631" spans="1:9">
      <c r="B1631" s="567" t="s">
        <v>6450</v>
      </c>
      <c r="C1631" s="567"/>
      <c r="D1631" s="260">
        <f>D1475+D1480+D1487+D1493+D1512+D1532+D1586+D1591+D1615+D1624+D1629</f>
        <v>26007.07</v>
      </c>
      <c r="E1631" s="261">
        <f>E1475+E1480+E1487+E1493+E1512+E1532+E1586+E1591+E1615+E1624+E1629</f>
        <v>0</v>
      </c>
      <c r="F1631" s="260">
        <f>F1475+F1480+F1487+F1493+F1512+F1532+F1586+F1591+F1615+F1624+F1629</f>
        <v>0</v>
      </c>
      <c r="G1631" s="261">
        <f>G1475+G1480+G1487+G1493+G1512+G1532+G1586+G1591+G1615+G1624+G1629</f>
        <v>0</v>
      </c>
      <c r="H1631" s="260">
        <f>H1475+H1480+H1487+H1493+H1512+H1532+H1586+H1591+H1615+H1624+H1629</f>
        <v>0</v>
      </c>
    </row>
    <row r="1632" spans="1:9">
      <c r="B1632" s="16"/>
      <c r="C1632" s="16"/>
      <c r="D1632" s="16"/>
      <c r="E1632" s="34"/>
      <c r="F1632" s="35"/>
      <c r="G1632" s="16"/>
      <c r="H1632" s="16"/>
    </row>
    <row r="1633" spans="1:9" ht="14.65" customHeight="1">
      <c r="B1633" s="575" t="s">
        <v>14</v>
      </c>
      <c r="C1633" s="575"/>
      <c r="D1633" s="564" t="str">
        <f>D$13</f>
        <v>SIGTAP
08/2025</v>
      </c>
      <c r="E1633" s="570" t="str">
        <f>E$13</f>
        <v>CNES_ESTABELECIMENTO</v>
      </c>
      <c r="F1633" s="570"/>
      <c r="G1633" s="570"/>
      <c r="H1633" s="570"/>
    </row>
    <row r="1634" spans="1:9" ht="22.5">
      <c r="B1634" s="575"/>
      <c r="C1634" s="575"/>
      <c r="D1634" s="564"/>
      <c r="E1634" s="58" t="s">
        <v>12</v>
      </c>
      <c r="F1634" s="59" t="s">
        <v>3815</v>
      </c>
      <c r="G1634" s="60" t="s">
        <v>3756</v>
      </c>
      <c r="H1634" s="59" t="s">
        <v>3814</v>
      </c>
    </row>
    <row r="1635" spans="1:9">
      <c r="B1635" s="100" t="s">
        <v>2693</v>
      </c>
      <c r="C1635" s="100" t="s">
        <v>4409</v>
      </c>
      <c r="D1635" s="62">
        <v>58.62</v>
      </c>
      <c r="E1635" s="253">
        <v>0</v>
      </c>
      <c r="F1635" s="45">
        <f>D1635*E1635</f>
        <v>0</v>
      </c>
      <c r="G1635" s="46">
        <f>E1635/12</f>
        <v>0</v>
      </c>
      <c r="H1635" s="45">
        <f>F1635/12</f>
        <v>0</v>
      </c>
    </row>
    <row r="1636" spans="1:9">
      <c r="B1636" s="100" t="s">
        <v>2695</v>
      </c>
      <c r="C1636" s="100" t="s">
        <v>4410</v>
      </c>
      <c r="D1636" s="62">
        <v>21.68</v>
      </c>
      <c r="E1636" s="253">
        <v>0</v>
      </c>
      <c r="F1636" s="45">
        <f t="shared" ref="F1636:F1644" si="156">D1636*E1636</f>
        <v>0</v>
      </c>
      <c r="G1636" s="46">
        <f t="shared" ref="G1636:G1644" si="157">E1636/12</f>
        <v>0</v>
      </c>
      <c r="H1636" s="45">
        <f t="shared" ref="H1636:H1644" si="158">F1636/12</f>
        <v>0</v>
      </c>
    </row>
    <row r="1637" spans="1:9">
      <c r="B1637" s="100" t="s">
        <v>2704</v>
      </c>
      <c r="C1637" s="100" t="s">
        <v>4411</v>
      </c>
      <c r="D1637" s="62">
        <v>21.69</v>
      </c>
      <c r="E1637" s="253">
        <v>0</v>
      </c>
      <c r="F1637" s="45">
        <f t="shared" si="156"/>
        <v>0</v>
      </c>
      <c r="G1637" s="46">
        <f t="shared" si="157"/>
        <v>0</v>
      </c>
      <c r="H1637" s="45">
        <f t="shared" si="158"/>
        <v>0</v>
      </c>
    </row>
    <row r="1638" spans="1:9">
      <c r="B1638" s="100" t="s">
        <v>2742</v>
      </c>
      <c r="C1638" s="100" t="s">
        <v>4412</v>
      </c>
      <c r="D1638" s="62">
        <v>15.75</v>
      </c>
      <c r="E1638" s="253">
        <v>0</v>
      </c>
      <c r="F1638" s="45">
        <f t="shared" si="156"/>
        <v>0</v>
      </c>
      <c r="G1638" s="46">
        <f t="shared" si="157"/>
        <v>0</v>
      </c>
      <c r="H1638" s="45">
        <f t="shared" si="158"/>
        <v>0</v>
      </c>
    </row>
    <row r="1639" spans="1:9">
      <c r="B1639" s="100" t="s">
        <v>2744</v>
      </c>
      <c r="C1639" s="100" t="s">
        <v>7016</v>
      </c>
      <c r="D1639" s="62">
        <v>27.5</v>
      </c>
      <c r="E1639" s="253">
        <v>0</v>
      </c>
      <c r="F1639" s="45">
        <f t="shared" si="156"/>
        <v>0</v>
      </c>
      <c r="G1639" s="46">
        <f t="shared" si="157"/>
        <v>0</v>
      </c>
      <c r="H1639" s="45">
        <f t="shared" si="158"/>
        <v>0</v>
      </c>
    </row>
    <row r="1640" spans="1:9">
      <c r="B1640" s="100" t="s">
        <v>2745</v>
      </c>
      <c r="C1640" s="100" t="s">
        <v>7017</v>
      </c>
      <c r="D1640" s="62">
        <v>27.5</v>
      </c>
      <c r="E1640" s="253">
        <v>0</v>
      </c>
      <c r="F1640" s="45">
        <f t="shared" si="156"/>
        <v>0</v>
      </c>
      <c r="G1640" s="46">
        <f t="shared" si="157"/>
        <v>0</v>
      </c>
      <c r="H1640" s="45">
        <f t="shared" si="158"/>
        <v>0</v>
      </c>
    </row>
    <row r="1641" spans="1:9">
      <c r="B1641" s="100" t="s">
        <v>2746</v>
      </c>
      <c r="C1641" s="100" t="s">
        <v>4413</v>
      </c>
      <c r="D1641" s="62">
        <v>27.5</v>
      </c>
      <c r="E1641" s="253">
        <v>0</v>
      </c>
      <c r="F1641" s="45">
        <f t="shared" si="156"/>
        <v>0</v>
      </c>
      <c r="G1641" s="46">
        <f t="shared" si="157"/>
        <v>0</v>
      </c>
      <c r="H1641" s="45">
        <f t="shared" si="158"/>
        <v>0</v>
      </c>
    </row>
    <row r="1642" spans="1:9">
      <c r="B1642" s="100" t="s">
        <v>2747</v>
      </c>
      <c r="C1642" s="100" t="s">
        <v>7018</v>
      </c>
      <c r="D1642" s="62">
        <v>27.5</v>
      </c>
      <c r="E1642" s="253">
        <v>0</v>
      </c>
      <c r="F1642" s="45">
        <f t="shared" si="156"/>
        <v>0</v>
      </c>
      <c r="G1642" s="46">
        <f t="shared" si="157"/>
        <v>0</v>
      </c>
      <c r="H1642" s="45">
        <f t="shared" si="158"/>
        <v>0</v>
      </c>
    </row>
    <row r="1643" spans="1:9">
      <c r="B1643" s="100" t="s">
        <v>2750</v>
      </c>
      <c r="C1643" s="100" t="s">
        <v>4414</v>
      </c>
      <c r="D1643" s="62">
        <v>27.5</v>
      </c>
      <c r="E1643" s="253">
        <v>0</v>
      </c>
      <c r="F1643" s="45">
        <f t="shared" si="156"/>
        <v>0</v>
      </c>
      <c r="G1643" s="46">
        <f t="shared" si="157"/>
        <v>0</v>
      </c>
      <c r="H1643" s="45">
        <f t="shared" si="158"/>
        <v>0</v>
      </c>
    </row>
    <row r="1644" spans="1:9">
      <c r="B1644" s="100" t="s">
        <v>2752</v>
      </c>
      <c r="C1644" s="100" t="s">
        <v>4415</v>
      </c>
      <c r="D1644" s="62">
        <v>31.5</v>
      </c>
      <c r="E1644" s="253">
        <v>0</v>
      </c>
      <c r="F1644" s="45">
        <f t="shared" si="156"/>
        <v>0</v>
      </c>
      <c r="G1644" s="46">
        <f t="shared" si="157"/>
        <v>0</v>
      </c>
      <c r="H1644" s="45">
        <f t="shared" si="158"/>
        <v>0</v>
      </c>
    </row>
    <row r="1645" spans="1:9">
      <c r="B1645" s="571" t="s">
        <v>7800</v>
      </c>
      <c r="C1645" s="571"/>
      <c r="D1645" s="18">
        <f>SUM(D1635:D1644)</f>
        <v>286.74</v>
      </c>
      <c r="E1645" s="19">
        <f>SUM(E1635:E1644)</f>
        <v>0</v>
      </c>
      <c r="F1645" s="18">
        <f>SUM(F1635:F1644)</f>
        <v>0</v>
      </c>
      <c r="G1645" s="19">
        <f>SUM(G1635:G1644)</f>
        <v>0</v>
      </c>
      <c r="H1645" s="18">
        <f>SUM(H1635:H1644)</f>
        <v>0</v>
      </c>
    </row>
    <row r="1646" spans="1:9">
      <c r="B1646" s="16"/>
      <c r="C1646" s="16"/>
      <c r="D1646" s="16"/>
      <c r="E1646" s="34"/>
      <c r="F1646" s="35"/>
      <c r="G1646" s="16"/>
      <c r="H1646" s="16"/>
    </row>
    <row r="1647" spans="1:9" s="5" customFormat="1" ht="15" customHeight="1">
      <c r="A1647" s="4" t="s">
        <v>459</v>
      </c>
      <c r="B1647" s="585" t="s">
        <v>459</v>
      </c>
      <c r="C1647" s="586"/>
      <c r="D1647" s="564" t="str">
        <f>D$13</f>
        <v>SIGTAP
08/2025</v>
      </c>
      <c r="E1647" s="570" t="str">
        <f>E$13</f>
        <v>CNES_ESTABELECIMENTO</v>
      </c>
      <c r="F1647" s="570"/>
      <c r="G1647" s="570"/>
      <c r="H1647" s="570"/>
      <c r="I1647" s="106"/>
    </row>
    <row r="1648" spans="1:9" s="5" customFormat="1" ht="22.5">
      <c r="A1648" s="4">
        <v>0</v>
      </c>
      <c r="B1648" s="587"/>
      <c r="C1648" s="588"/>
      <c r="D1648" s="564"/>
      <c r="E1648" s="12" t="s">
        <v>12</v>
      </c>
      <c r="F1648" s="50" t="s">
        <v>3815</v>
      </c>
      <c r="G1648" s="51" t="s">
        <v>3756</v>
      </c>
      <c r="H1648" s="50" t="s">
        <v>3814</v>
      </c>
      <c r="I1648" s="106"/>
    </row>
    <row r="1649" spans="1:9">
      <c r="A1649" s="4">
        <v>303120061</v>
      </c>
      <c r="B1649" s="14" t="s">
        <v>2804</v>
      </c>
      <c r="C1649" s="15" t="s">
        <v>4416</v>
      </c>
      <c r="D1649" s="501">
        <v>468.38</v>
      </c>
      <c r="E1649" s="249">
        <v>0</v>
      </c>
      <c r="F1649" s="3">
        <f>D1649*E1649</f>
        <v>0</v>
      </c>
      <c r="G1649" s="1">
        <f t="shared" ref="G1649:H1651" si="159">E1649/12</f>
        <v>0</v>
      </c>
      <c r="H1649" s="3">
        <f t="shared" si="159"/>
        <v>0</v>
      </c>
    </row>
    <row r="1650" spans="1:9">
      <c r="B1650" s="14" t="s">
        <v>586</v>
      </c>
      <c r="C1650" s="15" t="s">
        <v>587</v>
      </c>
      <c r="D1650" s="501">
        <v>443.7</v>
      </c>
      <c r="E1650" s="250">
        <v>0</v>
      </c>
      <c r="F1650" s="112">
        <f>D1650*E1650</f>
        <v>0</v>
      </c>
      <c r="G1650" s="2">
        <f t="shared" si="159"/>
        <v>0</v>
      </c>
      <c r="H1650" s="112">
        <f t="shared" si="159"/>
        <v>0</v>
      </c>
      <c r="I1650" s="114"/>
    </row>
    <row r="1651" spans="1:9">
      <c r="A1651" s="4">
        <v>303120070</v>
      </c>
      <c r="B1651" s="14" t="s">
        <v>588</v>
      </c>
      <c r="C1651" s="15" t="s">
        <v>589</v>
      </c>
      <c r="D1651" s="501">
        <v>359.7</v>
      </c>
      <c r="E1651" s="250">
        <v>0</v>
      </c>
      <c r="F1651" s="112">
        <f>D1651*E1651</f>
        <v>0</v>
      </c>
      <c r="G1651" s="2">
        <f t="shared" si="159"/>
        <v>0</v>
      </c>
      <c r="H1651" s="112">
        <f t="shared" si="159"/>
        <v>0</v>
      </c>
      <c r="I1651" s="114"/>
    </row>
    <row r="1652" spans="1:9">
      <c r="A1652" s="4" t="s">
        <v>1</v>
      </c>
      <c r="B1652" s="606" t="s">
        <v>7722</v>
      </c>
      <c r="C1652" s="607"/>
      <c r="D1652" s="18">
        <f>SUM(D1649:D1651)</f>
        <v>1271.78</v>
      </c>
      <c r="E1652" s="19">
        <f>SUM(E1649:E1651)</f>
        <v>0</v>
      </c>
      <c r="F1652" s="18">
        <f>SUM(F1649:F1651)</f>
        <v>0</v>
      </c>
      <c r="G1652" s="19">
        <f>SUM(G1649:G1651)</f>
        <v>0</v>
      </c>
      <c r="H1652" s="18">
        <f>SUM(H1649:H1651)</f>
        <v>0</v>
      </c>
    </row>
    <row r="1653" spans="1:9">
      <c r="A1653" s="4">
        <v>0</v>
      </c>
      <c r="B1653" s="16"/>
      <c r="C1653" s="16"/>
      <c r="D1653" s="16"/>
      <c r="E1653" s="34"/>
      <c r="F1653" s="35"/>
      <c r="G1653" s="16"/>
      <c r="H1653" s="16"/>
    </row>
    <row r="1654" spans="1:9" s="5" customFormat="1" ht="15" customHeight="1">
      <c r="A1654" s="4" t="s">
        <v>590</v>
      </c>
      <c r="B1654" s="576" t="s">
        <v>6456</v>
      </c>
      <c r="C1654" s="577"/>
      <c r="D1654" s="564" t="str">
        <f>D$13</f>
        <v>SIGTAP
08/2025</v>
      </c>
      <c r="E1654" s="570" t="str">
        <f>E$13</f>
        <v>CNES_ESTABELECIMENTO</v>
      </c>
      <c r="F1654" s="570"/>
      <c r="G1654" s="570"/>
      <c r="H1654" s="570"/>
      <c r="I1654" s="106"/>
    </row>
    <row r="1655" spans="1:9" s="5" customFormat="1" ht="22.5">
      <c r="A1655" s="4">
        <v>0</v>
      </c>
      <c r="B1655" s="578"/>
      <c r="C1655" s="579"/>
      <c r="D1655" s="564"/>
      <c r="E1655" s="12" t="s">
        <v>12</v>
      </c>
      <c r="F1655" s="50" t="s">
        <v>3815</v>
      </c>
      <c r="G1655" s="51" t="s">
        <v>3756</v>
      </c>
      <c r="H1655" s="50" t="s">
        <v>3814</v>
      </c>
      <c r="I1655" s="106"/>
    </row>
    <row r="1656" spans="1:9">
      <c r="A1656" s="4">
        <v>304010073</v>
      </c>
      <c r="B1656" s="100" t="s">
        <v>2819</v>
      </c>
      <c r="C1656" s="100" t="s">
        <v>4417</v>
      </c>
      <c r="D1656" s="497">
        <v>22</v>
      </c>
      <c r="E1656" s="368">
        <v>0</v>
      </c>
      <c r="F1656" s="45">
        <f t="shared" ref="F1656:F1679" si="160">D1656*E1656</f>
        <v>0</v>
      </c>
      <c r="G1656" s="46">
        <f t="shared" ref="G1656:G1695" si="161">E1656/12</f>
        <v>0</v>
      </c>
      <c r="H1656" s="45">
        <f t="shared" ref="H1656:H1695" si="162">F1656/12</f>
        <v>0</v>
      </c>
    </row>
    <row r="1657" spans="1:9">
      <c r="B1657" s="100" t="s">
        <v>2820</v>
      </c>
      <c r="C1657" s="100" t="s">
        <v>6387</v>
      </c>
      <c r="D1657" s="497">
        <v>22</v>
      </c>
      <c r="E1657" s="368">
        <v>0</v>
      </c>
      <c r="F1657" s="45">
        <f t="shared" ref="F1657:F1671" si="163">D1657*E1657</f>
        <v>0</v>
      </c>
      <c r="G1657" s="46">
        <f t="shared" ref="G1657:G1671" si="164">E1657/12</f>
        <v>0</v>
      </c>
      <c r="H1657" s="45">
        <f t="shared" ref="H1657:H1671" si="165">F1657/12</f>
        <v>0</v>
      </c>
    </row>
    <row r="1658" spans="1:9">
      <c r="B1658" s="100" t="s">
        <v>6388</v>
      </c>
      <c r="C1658" s="100" t="s">
        <v>6389</v>
      </c>
      <c r="D1658" s="497">
        <v>4168</v>
      </c>
      <c r="E1658" s="368">
        <v>0</v>
      </c>
      <c r="F1658" s="111">
        <f t="shared" si="163"/>
        <v>0</v>
      </c>
      <c r="G1658" s="64">
        <f t="shared" si="164"/>
        <v>0</v>
      </c>
      <c r="H1658" s="111">
        <f t="shared" si="165"/>
        <v>0</v>
      </c>
    </row>
    <row r="1659" spans="1:9">
      <c r="B1659" s="100" t="s">
        <v>6390</v>
      </c>
      <c r="C1659" s="100" t="s">
        <v>6391</v>
      </c>
      <c r="D1659" s="497">
        <v>4148</v>
      </c>
      <c r="E1659" s="368">
        <v>0</v>
      </c>
      <c r="F1659" s="111">
        <f t="shared" si="163"/>
        <v>0</v>
      </c>
      <c r="G1659" s="64">
        <f t="shared" si="164"/>
        <v>0</v>
      </c>
      <c r="H1659" s="111">
        <f t="shared" si="165"/>
        <v>0</v>
      </c>
      <c r="I1659" s="107"/>
    </row>
    <row r="1660" spans="1:9">
      <c r="B1660" s="100" t="s">
        <v>6392</v>
      </c>
      <c r="C1660" s="100" t="s">
        <v>6393</v>
      </c>
      <c r="D1660" s="497">
        <v>3563</v>
      </c>
      <c r="E1660" s="368">
        <v>0</v>
      </c>
      <c r="F1660" s="45">
        <f t="shared" si="163"/>
        <v>0</v>
      </c>
      <c r="G1660" s="46">
        <f t="shared" si="164"/>
        <v>0</v>
      </c>
      <c r="H1660" s="45">
        <f t="shared" si="165"/>
        <v>0</v>
      </c>
    </row>
    <row r="1661" spans="1:9">
      <c r="B1661" s="100" t="s">
        <v>6394</v>
      </c>
      <c r="C1661" s="100" t="s">
        <v>6395</v>
      </c>
      <c r="D1661" s="497">
        <v>3118</v>
      </c>
      <c r="E1661" s="368">
        <v>0</v>
      </c>
      <c r="F1661" s="45">
        <f t="shared" si="163"/>
        <v>0</v>
      </c>
      <c r="G1661" s="46">
        <f t="shared" si="164"/>
        <v>0</v>
      </c>
      <c r="H1661" s="45">
        <f t="shared" si="165"/>
        <v>0</v>
      </c>
    </row>
    <row r="1662" spans="1:9">
      <c r="B1662" s="100" t="s">
        <v>6396</v>
      </c>
      <c r="C1662" s="100" t="s">
        <v>6397</v>
      </c>
      <c r="D1662" s="497">
        <v>2310</v>
      </c>
      <c r="E1662" s="368">
        <v>0</v>
      </c>
      <c r="F1662" s="45">
        <f t="shared" si="163"/>
        <v>0</v>
      </c>
      <c r="G1662" s="46">
        <f t="shared" si="164"/>
        <v>0</v>
      </c>
      <c r="H1662" s="45">
        <f t="shared" si="165"/>
        <v>0</v>
      </c>
    </row>
    <row r="1663" spans="1:9">
      <c r="B1663" s="100" t="s">
        <v>6398</v>
      </c>
      <c r="C1663" s="100" t="s">
        <v>6399</v>
      </c>
      <c r="D1663" s="497">
        <v>5904</v>
      </c>
      <c r="E1663" s="368">
        <v>0</v>
      </c>
      <c r="F1663" s="45">
        <f t="shared" si="163"/>
        <v>0</v>
      </c>
      <c r="G1663" s="46">
        <f t="shared" si="164"/>
        <v>0</v>
      </c>
      <c r="H1663" s="45">
        <f t="shared" si="165"/>
        <v>0</v>
      </c>
    </row>
    <row r="1664" spans="1:9">
      <c r="B1664" s="100" t="s">
        <v>6400</v>
      </c>
      <c r="C1664" s="100" t="s">
        <v>6401</v>
      </c>
      <c r="D1664" s="497">
        <v>4608</v>
      </c>
      <c r="E1664" s="368">
        <v>0</v>
      </c>
      <c r="F1664" s="45">
        <f t="shared" si="163"/>
        <v>0</v>
      </c>
      <c r="G1664" s="46">
        <f t="shared" si="164"/>
        <v>0</v>
      </c>
      <c r="H1664" s="45">
        <f t="shared" si="165"/>
        <v>0</v>
      </c>
    </row>
    <row r="1665" spans="1:9">
      <c r="B1665" s="100" t="s">
        <v>6402</v>
      </c>
      <c r="C1665" s="100" t="s">
        <v>6403</v>
      </c>
      <c r="D1665" s="497">
        <v>4150</v>
      </c>
      <c r="E1665" s="368">
        <v>0</v>
      </c>
      <c r="F1665" s="45">
        <f t="shared" si="163"/>
        <v>0</v>
      </c>
      <c r="G1665" s="46">
        <f t="shared" si="164"/>
        <v>0</v>
      </c>
      <c r="H1665" s="45">
        <f t="shared" si="165"/>
        <v>0</v>
      </c>
    </row>
    <row r="1666" spans="1:9">
      <c r="B1666" s="100" t="s">
        <v>6404</v>
      </c>
      <c r="C1666" s="100" t="s">
        <v>6405</v>
      </c>
      <c r="D1666" s="497">
        <v>4630</v>
      </c>
      <c r="E1666" s="368">
        <v>0</v>
      </c>
      <c r="F1666" s="111">
        <f t="shared" si="163"/>
        <v>0</v>
      </c>
      <c r="G1666" s="64">
        <f t="shared" si="164"/>
        <v>0</v>
      </c>
      <c r="H1666" s="111">
        <f t="shared" si="165"/>
        <v>0</v>
      </c>
      <c r="I1666" s="114"/>
    </row>
    <row r="1667" spans="1:9">
      <c r="B1667" s="100" t="s">
        <v>6406</v>
      </c>
      <c r="C1667" s="100" t="s">
        <v>6407</v>
      </c>
      <c r="D1667" s="497">
        <v>5838</v>
      </c>
      <c r="E1667" s="368">
        <v>0</v>
      </c>
      <c r="F1667" s="45">
        <f t="shared" si="163"/>
        <v>0</v>
      </c>
      <c r="G1667" s="46">
        <f t="shared" si="164"/>
        <v>0</v>
      </c>
      <c r="H1667" s="45">
        <f t="shared" si="165"/>
        <v>0</v>
      </c>
    </row>
    <row r="1668" spans="1:9">
      <c r="B1668" s="100" t="s">
        <v>6408</v>
      </c>
      <c r="C1668" s="100" t="s">
        <v>6409</v>
      </c>
      <c r="D1668" s="497">
        <v>5838</v>
      </c>
      <c r="E1668" s="368">
        <v>0</v>
      </c>
      <c r="F1668" s="45">
        <f t="shared" si="163"/>
        <v>0</v>
      </c>
      <c r="G1668" s="46">
        <f t="shared" si="164"/>
        <v>0</v>
      </c>
      <c r="H1668" s="45">
        <f t="shared" si="165"/>
        <v>0</v>
      </c>
    </row>
    <row r="1669" spans="1:9">
      <c r="B1669" s="100" t="s">
        <v>6410</v>
      </c>
      <c r="C1669" s="100" t="s">
        <v>6411</v>
      </c>
      <c r="D1669" s="497">
        <v>4093</v>
      </c>
      <c r="E1669" s="368">
        <v>0</v>
      </c>
      <c r="F1669" s="45">
        <f t="shared" si="163"/>
        <v>0</v>
      </c>
      <c r="G1669" s="46">
        <f t="shared" si="164"/>
        <v>0</v>
      </c>
      <c r="H1669" s="45">
        <f t="shared" si="165"/>
        <v>0</v>
      </c>
    </row>
    <row r="1670" spans="1:9">
      <c r="B1670" s="100" t="s">
        <v>6412</v>
      </c>
      <c r="C1670" s="100" t="s">
        <v>6413</v>
      </c>
      <c r="D1670" s="497">
        <v>3273</v>
      </c>
      <c r="E1670" s="368">
        <v>0</v>
      </c>
      <c r="F1670" s="45">
        <f t="shared" si="163"/>
        <v>0</v>
      </c>
      <c r="G1670" s="46">
        <f t="shared" si="164"/>
        <v>0</v>
      </c>
      <c r="H1670" s="45">
        <f t="shared" si="165"/>
        <v>0</v>
      </c>
    </row>
    <row r="1671" spans="1:9">
      <c r="B1671" s="100" t="s">
        <v>6414</v>
      </c>
      <c r="C1671" s="100" t="s">
        <v>6415</v>
      </c>
      <c r="D1671" s="497">
        <v>3278</v>
      </c>
      <c r="E1671" s="368">
        <v>0</v>
      </c>
      <c r="F1671" s="45">
        <f t="shared" si="163"/>
        <v>0</v>
      </c>
      <c r="G1671" s="46">
        <f t="shared" si="164"/>
        <v>0</v>
      </c>
      <c r="H1671" s="45">
        <f t="shared" si="165"/>
        <v>0</v>
      </c>
    </row>
    <row r="1672" spans="1:9">
      <c r="A1672" s="4">
        <v>304010081</v>
      </c>
      <c r="B1672" s="100" t="s">
        <v>6416</v>
      </c>
      <c r="C1672" s="100" t="s">
        <v>6417</v>
      </c>
      <c r="D1672" s="497">
        <v>5035</v>
      </c>
      <c r="E1672" s="368">
        <v>0</v>
      </c>
      <c r="F1672" s="45">
        <f t="shared" si="160"/>
        <v>0</v>
      </c>
      <c r="G1672" s="46">
        <f t="shared" si="161"/>
        <v>0</v>
      </c>
      <c r="H1672" s="45">
        <f t="shared" si="162"/>
        <v>0</v>
      </c>
    </row>
    <row r="1673" spans="1:9" ht="14.65" customHeight="1">
      <c r="A1673" s="4">
        <v>304010138</v>
      </c>
      <c r="B1673" s="100" t="s">
        <v>6418</v>
      </c>
      <c r="C1673" s="100" t="s">
        <v>6419</v>
      </c>
      <c r="D1673" s="497">
        <v>2439</v>
      </c>
      <c r="E1673" s="368">
        <v>0</v>
      </c>
      <c r="F1673" s="45">
        <f t="shared" si="160"/>
        <v>0</v>
      </c>
      <c r="G1673" s="46">
        <f t="shared" si="161"/>
        <v>0</v>
      </c>
      <c r="H1673" s="45">
        <f t="shared" si="162"/>
        <v>0</v>
      </c>
    </row>
    <row r="1674" spans="1:9">
      <c r="A1674" s="4">
        <v>304010154</v>
      </c>
      <c r="B1674" s="100" t="s">
        <v>6420</v>
      </c>
      <c r="C1674" s="100" t="s">
        <v>6421</v>
      </c>
      <c r="D1674" s="497">
        <v>1729</v>
      </c>
      <c r="E1674" s="368">
        <v>0</v>
      </c>
      <c r="F1674" s="45">
        <f t="shared" si="160"/>
        <v>0</v>
      </c>
      <c r="G1674" s="46">
        <f t="shared" si="161"/>
        <v>0</v>
      </c>
      <c r="H1674" s="45">
        <f t="shared" si="162"/>
        <v>0</v>
      </c>
    </row>
    <row r="1675" spans="1:9">
      <c r="A1675" s="4">
        <v>304010189</v>
      </c>
      <c r="B1675" s="100" t="s">
        <v>6422</v>
      </c>
      <c r="C1675" s="100" t="s">
        <v>6423</v>
      </c>
      <c r="D1675" s="497">
        <v>4168</v>
      </c>
      <c r="E1675" s="368">
        <v>0</v>
      </c>
      <c r="F1675" s="45">
        <f t="shared" si="160"/>
        <v>0</v>
      </c>
      <c r="G1675" s="46">
        <f t="shared" si="161"/>
        <v>0</v>
      </c>
      <c r="H1675" s="45">
        <f t="shared" si="162"/>
        <v>0</v>
      </c>
    </row>
    <row r="1676" spans="1:9">
      <c r="A1676" s="4">
        <v>304010197</v>
      </c>
      <c r="B1676" s="100" t="s">
        <v>6424</v>
      </c>
      <c r="C1676" s="100" t="s">
        <v>6425</v>
      </c>
      <c r="D1676" s="497">
        <v>3159</v>
      </c>
      <c r="E1676" s="368">
        <v>0</v>
      </c>
      <c r="F1676" s="45">
        <f t="shared" si="160"/>
        <v>0</v>
      </c>
      <c r="G1676" s="46">
        <f t="shared" si="161"/>
        <v>0</v>
      </c>
      <c r="H1676" s="45">
        <f t="shared" si="162"/>
        <v>0</v>
      </c>
    </row>
    <row r="1677" spans="1:9">
      <c r="A1677" s="4">
        <v>304010200</v>
      </c>
      <c r="B1677" s="100" t="s">
        <v>6426</v>
      </c>
      <c r="C1677" s="100" t="s">
        <v>6427</v>
      </c>
      <c r="D1677" s="497">
        <v>1729</v>
      </c>
      <c r="E1677" s="368">
        <v>0</v>
      </c>
      <c r="F1677" s="111">
        <f t="shared" si="160"/>
        <v>0</v>
      </c>
      <c r="G1677" s="64">
        <f t="shared" si="161"/>
        <v>0</v>
      </c>
      <c r="H1677" s="111">
        <f t="shared" si="162"/>
        <v>0</v>
      </c>
      <c r="I1677" s="114"/>
    </row>
    <row r="1678" spans="1:9">
      <c r="A1678" s="4">
        <v>304010235</v>
      </c>
      <c r="B1678" s="100" t="s">
        <v>6428</v>
      </c>
      <c r="C1678" s="100" t="s">
        <v>6429</v>
      </c>
      <c r="D1678" s="497">
        <v>953</v>
      </c>
      <c r="E1678" s="368">
        <v>0</v>
      </c>
      <c r="F1678" s="111">
        <f t="shared" si="160"/>
        <v>0</v>
      </c>
      <c r="G1678" s="64">
        <f t="shared" si="161"/>
        <v>0</v>
      </c>
      <c r="H1678" s="111">
        <f t="shared" si="162"/>
        <v>0</v>
      </c>
      <c r="I1678" s="114"/>
    </row>
    <row r="1679" spans="1:9">
      <c r="A1679" s="4">
        <v>304010294</v>
      </c>
      <c r="B1679" s="100" t="s">
        <v>6430</v>
      </c>
      <c r="C1679" s="100" t="s">
        <v>6431</v>
      </c>
      <c r="D1679" s="508">
        <v>593</v>
      </c>
      <c r="E1679" s="368">
        <v>0</v>
      </c>
      <c r="F1679" s="45">
        <f t="shared" si="160"/>
        <v>0</v>
      </c>
      <c r="G1679" s="46">
        <f t="shared" si="161"/>
        <v>0</v>
      </c>
      <c r="H1679" s="45">
        <f t="shared" si="162"/>
        <v>0</v>
      </c>
    </row>
    <row r="1680" spans="1:9">
      <c r="B1680" s="628" t="s">
        <v>7804</v>
      </c>
      <c r="C1680" s="629"/>
      <c r="D1680" s="22">
        <f>SUM(D1656:D1679)</f>
        <v>78768</v>
      </c>
      <c r="E1680" s="23">
        <f>SUM(E1656:E1679)</f>
        <v>0</v>
      </c>
      <c r="F1680" s="22">
        <f>SUM(F1656:F1679)</f>
        <v>0</v>
      </c>
      <c r="G1680" s="23">
        <f>SUM(G1656:G1679)</f>
        <v>0</v>
      </c>
      <c r="H1680" s="22">
        <f>SUM(H1656:H1679)</f>
        <v>0</v>
      </c>
    </row>
    <row r="1681" spans="1:8">
      <c r="B1681" s="65"/>
      <c r="C1681" s="66"/>
      <c r="D1681" s="27"/>
      <c r="E1681" s="28"/>
      <c r="F1681" s="27"/>
      <c r="G1681" s="28"/>
      <c r="H1681" s="27"/>
    </row>
    <row r="1682" spans="1:8">
      <c r="B1682" s="585" t="s">
        <v>6457</v>
      </c>
      <c r="C1682" s="586"/>
      <c r="D1682" s="564" t="str">
        <f>D$13</f>
        <v>SIGTAP
08/2025</v>
      </c>
      <c r="E1682" s="570" t="str">
        <f>E$13</f>
        <v>CNES_ESTABELECIMENTO</v>
      </c>
      <c r="F1682" s="570"/>
      <c r="G1682" s="570"/>
      <c r="H1682" s="570"/>
    </row>
    <row r="1683" spans="1:8" ht="22.5">
      <c r="B1683" s="587"/>
      <c r="C1683" s="588"/>
      <c r="D1683" s="564"/>
      <c r="E1683" s="12" t="s">
        <v>12</v>
      </c>
      <c r="F1683" s="50" t="s">
        <v>3815</v>
      </c>
      <c r="G1683" s="51" t="s">
        <v>3756</v>
      </c>
      <c r="H1683" s="50" t="s">
        <v>3814</v>
      </c>
    </row>
    <row r="1684" spans="1:8" ht="14.25" customHeight="1">
      <c r="A1684" s="4">
        <v>304020010</v>
      </c>
      <c r="B1684" s="140" t="s">
        <v>591</v>
      </c>
      <c r="C1684" s="141" t="s">
        <v>6890</v>
      </c>
      <c r="D1684" s="497">
        <v>2224</v>
      </c>
      <c r="E1684" s="363">
        <v>0</v>
      </c>
      <c r="F1684" s="3">
        <f t="shared" ref="F1684:F1715" si="166">D1684*E1684</f>
        <v>0</v>
      </c>
      <c r="G1684" s="1">
        <f t="shared" si="161"/>
        <v>0</v>
      </c>
      <c r="H1684" s="3">
        <f t="shared" si="162"/>
        <v>0</v>
      </c>
    </row>
    <row r="1685" spans="1:8" ht="14.25" customHeight="1">
      <c r="A1685" s="4">
        <v>304020028</v>
      </c>
      <c r="B1685" s="140" t="s">
        <v>592</v>
      </c>
      <c r="C1685" s="141" t="s">
        <v>6891</v>
      </c>
      <c r="D1685" s="497">
        <v>2224</v>
      </c>
      <c r="E1685" s="363">
        <v>0</v>
      </c>
      <c r="F1685" s="3">
        <f t="shared" si="166"/>
        <v>0</v>
      </c>
      <c r="G1685" s="1">
        <f t="shared" si="161"/>
        <v>0</v>
      </c>
      <c r="H1685" s="3">
        <f t="shared" si="162"/>
        <v>0</v>
      </c>
    </row>
    <row r="1686" spans="1:8" ht="14.25" customHeight="1">
      <c r="A1686" s="4">
        <v>304020036</v>
      </c>
      <c r="B1686" s="140" t="s">
        <v>593</v>
      </c>
      <c r="C1686" s="141" t="s">
        <v>6892</v>
      </c>
      <c r="D1686" s="497">
        <v>427.5</v>
      </c>
      <c r="E1686" s="363">
        <v>0</v>
      </c>
      <c r="F1686" s="3">
        <f t="shared" si="166"/>
        <v>0</v>
      </c>
      <c r="G1686" s="1">
        <f t="shared" si="161"/>
        <v>0</v>
      </c>
      <c r="H1686" s="3">
        <f t="shared" si="162"/>
        <v>0</v>
      </c>
    </row>
    <row r="1687" spans="1:8" ht="14.25" customHeight="1">
      <c r="A1687" s="4">
        <v>304020044</v>
      </c>
      <c r="B1687" s="140" t="s">
        <v>594</v>
      </c>
      <c r="C1687" s="141" t="s">
        <v>6893</v>
      </c>
      <c r="D1687" s="497">
        <v>571.5</v>
      </c>
      <c r="E1687" s="363">
        <v>0</v>
      </c>
      <c r="F1687" s="3">
        <f t="shared" si="166"/>
        <v>0</v>
      </c>
      <c r="G1687" s="1">
        <f t="shared" si="161"/>
        <v>0</v>
      </c>
      <c r="H1687" s="3">
        <f t="shared" si="162"/>
        <v>0</v>
      </c>
    </row>
    <row r="1688" spans="1:8" ht="14.25" customHeight="1">
      <c r="A1688" s="4">
        <v>304020052</v>
      </c>
      <c r="B1688" s="140" t="s">
        <v>595</v>
      </c>
      <c r="C1688" s="141" t="s">
        <v>6894</v>
      </c>
      <c r="D1688" s="497">
        <v>1986</v>
      </c>
      <c r="E1688" s="363">
        <v>0</v>
      </c>
      <c r="F1688" s="3">
        <f t="shared" si="166"/>
        <v>0</v>
      </c>
      <c r="G1688" s="1">
        <f t="shared" si="161"/>
        <v>0</v>
      </c>
      <c r="H1688" s="3">
        <f t="shared" si="162"/>
        <v>0</v>
      </c>
    </row>
    <row r="1689" spans="1:8" ht="14.25" customHeight="1">
      <c r="A1689" s="4">
        <v>304020060</v>
      </c>
      <c r="B1689" s="140" t="s">
        <v>596</v>
      </c>
      <c r="C1689" s="141" t="s">
        <v>6895</v>
      </c>
      <c r="D1689" s="497">
        <v>147.1</v>
      </c>
      <c r="E1689" s="363">
        <v>0</v>
      </c>
      <c r="F1689" s="3">
        <f t="shared" si="166"/>
        <v>0</v>
      </c>
      <c r="G1689" s="1">
        <f t="shared" si="161"/>
        <v>0</v>
      </c>
      <c r="H1689" s="3">
        <f t="shared" si="162"/>
        <v>0</v>
      </c>
    </row>
    <row r="1690" spans="1:8" ht="14.25" customHeight="1">
      <c r="A1690" s="4">
        <v>304020079</v>
      </c>
      <c r="B1690" s="140" t="s">
        <v>597</v>
      </c>
      <c r="C1690" s="141" t="s">
        <v>6896</v>
      </c>
      <c r="D1690" s="497">
        <v>301.5</v>
      </c>
      <c r="E1690" s="363">
        <v>0</v>
      </c>
      <c r="F1690" s="3">
        <f t="shared" si="166"/>
        <v>0</v>
      </c>
      <c r="G1690" s="1">
        <f t="shared" si="161"/>
        <v>0</v>
      </c>
      <c r="H1690" s="3">
        <f t="shared" si="162"/>
        <v>0</v>
      </c>
    </row>
    <row r="1691" spans="1:8" ht="14.25" customHeight="1">
      <c r="A1691" s="4">
        <v>304020087</v>
      </c>
      <c r="B1691" s="140" t="s">
        <v>598</v>
      </c>
      <c r="C1691" s="141" t="s">
        <v>6897</v>
      </c>
      <c r="D1691" s="497">
        <v>1062.6500000000001</v>
      </c>
      <c r="E1691" s="363">
        <v>0</v>
      </c>
      <c r="F1691" s="3">
        <f t="shared" si="166"/>
        <v>0</v>
      </c>
      <c r="G1691" s="1">
        <f t="shared" si="161"/>
        <v>0</v>
      </c>
      <c r="H1691" s="3">
        <f t="shared" si="162"/>
        <v>0</v>
      </c>
    </row>
    <row r="1692" spans="1:8" ht="14.25" customHeight="1">
      <c r="A1692" s="4">
        <v>304020095</v>
      </c>
      <c r="B1692" s="140" t="s">
        <v>599</v>
      </c>
      <c r="C1692" s="141" t="s">
        <v>6898</v>
      </c>
      <c r="D1692" s="497">
        <v>2224</v>
      </c>
      <c r="E1692" s="363">
        <v>0</v>
      </c>
      <c r="F1692" s="3">
        <f t="shared" si="166"/>
        <v>0</v>
      </c>
      <c r="G1692" s="1">
        <f t="shared" si="161"/>
        <v>0</v>
      </c>
      <c r="H1692" s="3">
        <f t="shared" si="162"/>
        <v>0</v>
      </c>
    </row>
    <row r="1693" spans="1:8" ht="14.25" customHeight="1">
      <c r="A1693" s="4">
        <v>304020109</v>
      </c>
      <c r="B1693" s="140" t="s">
        <v>600</v>
      </c>
      <c r="C1693" s="141" t="s">
        <v>6899</v>
      </c>
      <c r="D1693" s="497">
        <v>2224</v>
      </c>
      <c r="E1693" s="363">
        <v>0</v>
      </c>
      <c r="F1693" s="3">
        <f t="shared" si="166"/>
        <v>0</v>
      </c>
      <c r="G1693" s="1">
        <f t="shared" si="161"/>
        <v>0</v>
      </c>
      <c r="H1693" s="3">
        <f t="shared" si="162"/>
        <v>0</v>
      </c>
    </row>
    <row r="1694" spans="1:8" ht="14.25" customHeight="1">
      <c r="A1694" s="4">
        <v>304020117</v>
      </c>
      <c r="B1694" s="140" t="s">
        <v>601</v>
      </c>
      <c r="C1694" s="141" t="s">
        <v>6900</v>
      </c>
      <c r="D1694" s="497">
        <v>1062.6500000000001</v>
      </c>
      <c r="E1694" s="363">
        <v>0</v>
      </c>
      <c r="F1694" s="3">
        <f t="shared" si="166"/>
        <v>0</v>
      </c>
      <c r="G1694" s="1">
        <f t="shared" si="161"/>
        <v>0</v>
      </c>
      <c r="H1694" s="3">
        <f t="shared" si="162"/>
        <v>0</v>
      </c>
    </row>
    <row r="1695" spans="1:8" ht="14.25" customHeight="1">
      <c r="B1695" s="140" t="s">
        <v>2821</v>
      </c>
      <c r="C1695" s="141" t="s">
        <v>6901</v>
      </c>
      <c r="D1695" s="497">
        <v>1300</v>
      </c>
      <c r="E1695" s="363">
        <v>0</v>
      </c>
      <c r="F1695" s="3">
        <f t="shared" si="166"/>
        <v>0</v>
      </c>
      <c r="G1695" s="1">
        <f t="shared" si="161"/>
        <v>0</v>
      </c>
      <c r="H1695" s="3">
        <f t="shared" si="162"/>
        <v>0</v>
      </c>
    </row>
    <row r="1696" spans="1:8" ht="14.25" customHeight="1">
      <c r="A1696" s="4">
        <v>304020133</v>
      </c>
      <c r="B1696" s="140" t="s">
        <v>602</v>
      </c>
      <c r="C1696" s="141" t="s">
        <v>6902</v>
      </c>
      <c r="D1696" s="497">
        <v>1700</v>
      </c>
      <c r="E1696" s="363">
        <v>0</v>
      </c>
      <c r="F1696" s="3">
        <f t="shared" si="166"/>
        <v>0</v>
      </c>
      <c r="G1696" s="1">
        <f t="shared" ref="G1696:G1731" si="167">E1696/12</f>
        <v>0</v>
      </c>
      <c r="H1696" s="3">
        <f t="shared" ref="H1696:H1731" si="168">F1696/12</f>
        <v>0</v>
      </c>
    </row>
    <row r="1697" spans="1:8" ht="14.25" customHeight="1">
      <c r="A1697" s="4">
        <v>304020141</v>
      </c>
      <c r="B1697" s="140" t="s">
        <v>603</v>
      </c>
      <c r="C1697" s="141" t="s">
        <v>6903</v>
      </c>
      <c r="D1697" s="497">
        <v>2378.9</v>
      </c>
      <c r="E1697" s="363">
        <v>0</v>
      </c>
      <c r="F1697" s="3">
        <f t="shared" si="166"/>
        <v>0</v>
      </c>
      <c r="G1697" s="1">
        <f t="shared" si="167"/>
        <v>0</v>
      </c>
      <c r="H1697" s="3">
        <f t="shared" si="168"/>
        <v>0</v>
      </c>
    </row>
    <row r="1698" spans="1:8" ht="14.25" customHeight="1">
      <c r="A1698" s="4">
        <v>304020150</v>
      </c>
      <c r="B1698" s="140" t="s">
        <v>604</v>
      </c>
      <c r="C1698" s="141" t="s">
        <v>6904</v>
      </c>
      <c r="D1698" s="497">
        <v>571.5</v>
      </c>
      <c r="E1698" s="363">
        <v>0</v>
      </c>
      <c r="F1698" s="3">
        <f t="shared" si="166"/>
        <v>0</v>
      </c>
      <c r="G1698" s="1">
        <f t="shared" si="167"/>
        <v>0</v>
      </c>
      <c r="H1698" s="3">
        <f t="shared" si="168"/>
        <v>0</v>
      </c>
    </row>
    <row r="1699" spans="1:8" ht="14.25" customHeight="1">
      <c r="A1699" s="4">
        <v>304020168</v>
      </c>
      <c r="B1699" s="140" t="s">
        <v>605</v>
      </c>
      <c r="C1699" s="141" t="s">
        <v>6905</v>
      </c>
      <c r="D1699" s="497">
        <v>3311.5</v>
      </c>
      <c r="E1699" s="363">
        <v>0</v>
      </c>
      <c r="F1699" s="3">
        <f t="shared" si="166"/>
        <v>0</v>
      </c>
      <c r="G1699" s="1">
        <f t="shared" si="167"/>
        <v>0</v>
      </c>
      <c r="H1699" s="3">
        <f t="shared" si="168"/>
        <v>0</v>
      </c>
    </row>
    <row r="1700" spans="1:8" ht="14.25" customHeight="1">
      <c r="A1700" s="4">
        <v>304020176</v>
      </c>
      <c r="B1700" s="140" t="s">
        <v>606</v>
      </c>
      <c r="C1700" s="141" t="s">
        <v>6906</v>
      </c>
      <c r="D1700" s="497">
        <v>571.5</v>
      </c>
      <c r="E1700" s="363">
        <v>0</v>
      </c>
      <c r="F1700" s="3">
        <f t="shared" si="166"/>
        <v>0</v>
      </c>
      <c r="G1700" s="1">
        <f t="shared" si="167"/>
        <v>0</v>
      </c>
      <c r="H1700" s="3">
        <f t="shared" si="168"/>
        <v>0</v>
      </c>
    </row>
    <row r="1701" spans="1:8" ht="14.25" customHeight="1">
      <c r="A1701" s="4">
        <v>304020184</v>
      </c>
      <c r="B1701" s="140" t="s">
        <v>607</v>
      </c>
      <c r="C1701" s="141" t="s">
        <v>6907</v>
      </c>
      <c r="D1701" s="497">
        <v>571.5</v>
      </c>
      <c r="E1701" s="363">
        <v>0</v>
      </c>
      <c r="F1701" s="3">
        <f t="shared" si="166"/>
        <v>0</v>
      </c>
      <c r="G1701" s="1">
        <f t="shared" si="167"/>
        <v>0</v>
      </c>
      <c r="H1701" s="3">
        <f t="shared" si="168"/>
        <v>0</v>
      </c>
    </row>
    <row r="1702" spans="1:8" ht="14.25" customHeight="1">
      <c r="A1702" s="4">
        <v>304020192</v>
      </c>
      <c r="B1702" s="140" t="s">
        <v>608</v>
      </c>
      <c r="C1702" s="141" t="s">
        <v>6908</v>
      </c>
      <c r="D1702" s="497">
        <v>800</v>
      </c>
      <c r="E1702" s="363">
        <v>0</v>
      </c>
      <c r="F1702" s="3">
        <f t="shared" si="166"/>
        <v>0</v>
      </c>
      <c r="G1702" s="1">
        <f t="shared" si="167"/>
        <v>0</v>
      </c>
      <c r="H1702" s="3">
        <f t="shared" si="168"/>
        <v>0</v>
      </c>
    </row>
    <row r="1703" spans="1:8" ht="14.25" customHeight="1">
      <c r="A1703" s="4">
        <v>304020206</v>
      </c>
      <c r="B1703" s="140" t="s">
        <v>609</v>
      </c>
      <c r="C1703" s="141" t="s">
        <v>6909</v>
      </c>
      <c r="D1703" s="497">
        <v>800</v>
      </c>
      <c r="E1703" s="363">
        <v>0</v>
      </c>
      <c r="F1703" s="3">
        <f t="shared" si="166"/>
        <v>0</v>
      </c>
      <c r="G1703" s="1">
        <f t="shared" si="167"/>
        <v>0</v>
      </c>
      <c r="H1703" s="3">
        <f t="shared" si="168"/>
        <v>0</v>
      </c>
    </row>
    <row r="1704" spans="1:8" ht="14.25" customHeight="1">
      <c r="A1704" s="4">
        <v>304020214</v>
      </c>
      <c r="B1704" s="140" t="s">
        <v>610</v>
      </c>
      <c r="C1704" s="141" t="s">
        <v>6910</v>
      </c>
      <c r="D1704" s="497">
        <v>1100</v>
      </c>
      <c r="E1704" s="363">
        <v>0</v>
      </c>
      <c r="F1704" s="3">
        <f t="shared" si="166"/>
        <v>0</v>
      </c>
      <c r="G1704" s="1">
        <f t="shared" si="167"/>
        <v>0</v>
      </c>
      <c r="H1704" s="3">
        <f t="shared" si="168"/>
        <v>0</v>
      </c>
    </row>
    <row r="1705" spans="1:8" ht="14.25" customHeight="1">
      <c r="A1705" s="4">
        <v>304020222</v>
      </c>
      <c r="B1705" s="140" t="s">
        <v>611</v>
      </c>
      <c r="C1705" s="141" t="s">
        <v>6911</v>
      </c>
      <c r="D1705" s="497">
        <v>1100</v>
      </c>
      <c r="E1705" s="363">
        <v>0</v>
      </c>
      <c r="F1705" s="3">
        <f t="shared" si="166"/>
        <v>0</v>
      </c>
      <c r="G1705" s="1">
        <f t="shared" si="167"/>
        <v>0</v>
      </c>
      <c r="H1705" s="3">
        <f t="shared" si="168"/>
        <v>0</v>
      </c>
    </row>
    <row r="1706" spans="1:8" ht="14.25" customHeight="1">
      <c r="A1706" s="4">
        <v>304020230</v>
      </c>
      <c r="B1706" s="140" t="s">
        <v>612</v>
      </c>
      <c r="C1706" s="141" t="s">
        <v>6912</v>
      </c>
      <c r="D1706" s="497">
        <v>7500</v>
      </c>
      <c r="E1706" s="363">
        <v>0</v>
      </c>
      <c r="F1706" s="3">
        <f t="shared" si="166"/>
        <v>0</v>
      </c>
      <c r="G1706" s="1">
        <f t="shared" si="167"/>
        <v>0</v>
      </c>
      <c r="H1706" s="3">
        <f t="shared" si="168"/>
        <v>0</v>
      </c>
    </row>
    <row r="1707" spans="1:8" ht="14.25" customHeight="1">
      <c r="A1707" s="4">
        <v>304020249</v>
      </c>
      <c r="B1707" s="140" t="s">
        <v>613</v>
      </c>
      <c r="C1707" s="141" t="s">
        <v>6913</v>
      </c>
      <c r="D1707" s="497">
        <v>571.5</v>
      </c>
      <c r="E1707" s="363">
        <v>0</v>
      </c>
      <c r="F1707" s="3">
        <f t="shared" si="166"/>
        <v>0</v>
      </c>
      <c r="G1707" s="1">
        <f t="shared" si="167"/>
        <v>0</v>
      </c>
      <c r="H1707" s="3">
        <f t="shared" si="168"/>
        <v>0</v>
      </c>
    </row>
    <row r="1708" spans="1:8" ht="14.25" customHeight="1">
      <c r="A1708" s="4">
        <v>304020257</v>
      </c>
      <c r="B1708" s="140" t="s">
        <v>614</v>
      </c>
      <c r="C1708" s="141" t="s">
        <v>6914</v>
      </c>
      <c r="D1708" s="497">
        <v>800</v>
      </c>
      <c r="E1708" s="363">
        <v>0</v>
      </c>
      <c r="F1708" s="3">
        <f t="shared" si="166"/>
        <v>0</v>
      </c>
      <c r="G1708" s="1">
        <f t="shared" si="167"/>
        <v>0</v>
      </c>
      <c r="H1708" s="3">
        <f t="shared" si="168"/>
        <v>0</v>
      </c>
    </row>
    <row r="1709" spans="1:8" ht="14.25" customHeight="1">
      <c r="A1709" s="4">
        <v>304020265</v>
      </c>
      <c r="B1709" s="140" t="s">
        <v>615</v>
      </c>
      <c r="C1709" s="141" t="s">
        <v>6915</v>
      </c>
      <c r="D1709" s="497">
        <v>1062.6500000000001</v>
      </c>
      <c r="E1709" s="363">
        <v>0</v>
      </c>
      <c r="F1709" s="3">
        <f t="shared" si="166"/>
        <v>0</v>
      </c>
      <c r="G1709" s="1">
        <f t="shared" si="167"/>
        <v>0</v>
      </c>
      <c r="H1709" s="3">
        <f t="shared" si="168"/>
        <v>0</v>
      </c>
    </row>
    <row r="1710" spans="1:8" ht="14.25" customHeight="1">
      <c r="A1710" s="4">
        <v>304020273</v>
      </c>
      <c r="B1710" s="140" t="s">
        <v>616</v>
      </c>
      <c r="C1710" s="141" t="s">
        <v>6916</v>
      </c>
      <c r="D1710" s="497">
        <v>1450</v>
      </c>
      <c r="E1710" s="363">
        <v>0</v>
      </c>
      <c r="F1710" s="3">
        <f t="shared" si="166"/>
        <v>0</v>
      </c>
      <c r="G1710" s="1">
        <f t="shared" si="167"/>
        <v>0</v>
      </c>
      <c r="H1710" s="3">
        <f t="shared" si="168"/>
        <v>0</v>
      </c>
    </row>
    <row r="1711" spans="1:8" ht="14.25" customHeight="1">
      <c r="A1711" s="4">
        <v>304020281</v>
      </c>
      <c r="B1711" s="140" t="s">
        <v>617</v>
      </c>
      <c r="C1711" s="141" t="s">
        <v>6917</v>
      </c>
      <c r="D1711" s="497">
        <v>1450</v>
      </c>
      <c r="E1711" s="363">
        <v>0</v>
      </c>
      <c r="F1711" s="3">
        <f t="shared" si="166"/>
        <v>0</v>
      </c>
      <c r="G1711" s="1">
        <f t="shared" si="167"/>
        <v>0</v>
      </c>
      <c r="H1711" s="3">
        <f t="shared" si="168"/>
        <v>0</v>
      </c>
    </row>
    <row r="1712" spans="1:8" ht="14.25" customHeight="1">
      <c r="A1712" s="4">
        <v>304020290</v>
      </c>
      <c r="B1712" s="140" t="s">
        <v>618</v>
      </c>
      <c r="C1712" s="141" t="s">
        <v>6918</v>
      </c>
      <c r="D1712" s="497">
        <v>800</v>
      </c>
      <c r="E1712" s="363">
        <v>0</v>
      </c>
      <c r="F1712" s="3">
        <f t="shared" si="166"/>
        <v>0</v>
      </c>
      <c r="G1712" s="1">
        <f t="shared" si="167"/>
        <v>0</v>
      </c>
      <c r="H1712" s="3">
        <f t="shared" si="168"/>
        <v>0</v>
      </c>
    </row>
    <row r="1713" spans="1:8" ht="14.25" customHeight="1">
      <c r="A1713" s="4">
        <v>304020303</v>
      </c>
      <c r="B1713" s="140" t="s">
        <v>619</v>
      </c>
      <c r="C1713" s="141" t="s">
        <v>6919</v>
      </c>
      <c r="D1713" s="497">
        <v>800</v>
      </c>
      <c r="E1713" s="363">
        <v>0</v>
      </c>
      <c r="F1713" s="3">
        <f t="shared" si="166"/>
        <v>0</v>
      </c>
      <c r="G1713" s="1">
        <f t="shared" si="167"/>
        <v>0</v>
      </c>
      <c r="H1713" s="3">
        <f t="shared" si="168"/>
        <v>0</v>
      </c>
    </row>
    <row r="1714" spans="1:8" ht="14.25" customHeight="1">
      <c r="A1714" s="4">
        <v>304020311</v>
      </c>
      <c r="B1714" s="140" t="s">
        <v>620</v>
      </c>
      <c r="C1714" s="141" t="s">
        <v>6920</v>
      </c>
      <c r="D1714" s="497">
        <v>17</v>
      </c>
      <c r="E1714" s="363">
        <v>0</v>
      </c>
      <c r="F1714" s="3">
        <f t="shared" si="166"/>
        <v>0</v>
      </c>
      <c r="G1714" s="1">
        <f t="shared" si="167"/>
        <v>0</v>
      </c>
      <c r="H1714" s="3">
        <f t="shared" si="168"/>
        <v>0</v>
      </c>
    </row>
    <row r="1715" spans="1:8" ht="14.25" customHeight="1">
      <c r="A1715" s="4">
        <v>304020320</v>
      </c>
      <c r="B1715" s="140" t="s">
        <v>621</v>
      </c>
      <c r="C1715" s="141" t="s">
        <v>6921</v>
      </c>
      <c r="D1715" s="497">
        <v>800</v>
      </c>
      <c r="E1715" s="363">
        <v>0</v>
      </c>
      <c r="F1715" s="3">
        <f t="shared" si="166"/>
        <v>0</v>
      </c>
      <c r="G1715" s="1">
        <f t="shared" si="167"/>
        <v>0</v>
      </c>
      <c r="H1715" s="3">
        <f t="shared" si="168"/>
        <v>0</v>
      </c>
    </row>
    <row r="1716" spans="1:8" ht="14.25" customHeight="1">
      <c r="A1716" s="4">
        <v>304020338</v>
      </c>
      <c r="B1716" s="140" t="s">
        <v>622</v>
      </c>
      <c r="C1716" s="141" t="s">
        <v>6922</v>
      </c>
      <c r="D1716" s="497">
        <v>301.5</v>
      </c>
      <c r="E1716" s="363">
        <v>0</v>
      </c>
      <c r="F1716" s="3">
        <f t="shared" ref="F1716:F1751" si="169">D1716*E1716</f>
        <v>0</v>
      </c>
      <c r="G1716" s="1">
        <f t="shared" si="167"/>
        <v>0</v>
      </c>
      <c r="H1716" s="3">
        <f t="shared" si="168"/>
        <v>0</v>
      </c>
    </row>
    <row r="1717" spans="1:8" ht="14.25" customHeight="1">
      <c r="A1717" s="4">
        <v>304020346</v>
      </c>
      <c r="B1717" s="140" t="s">
        <v>623</v>
      </c>
      <c r="C1717" s="141" t="s">
        <v>6923</v>
      </c>
      <c r="D1717" s="497">
        <v>79.75</v>
      </c>
      <c r="E1717" s="363">
        <v>0</v>
      </c>
      <c r="F1717" s="3">
        <f t="shared" si="169"/>
        <v>0</v>
      </c>
      <c r="G1717" s="1">
        <f t="shared" si="167"/>
        <v>0</v>
      </c>
      <c r="H1717" s="3">
        <f t="shared" si="168"/>
        <v>0</v>
      </c>
    </row>
    <row r="1718" spans="1:8" ht="14.25" customHeight="1">
      <c r="A1718" s="4">
        <v>304020362</v>
      </c>
      <c r="B1718" s="140" t="s">
        <v>624</v>
      </c>
      <c r="C1718" s="141" t="s">
        <v>6924</v>
      </c>
      <c r="D1718" s="497">
        <v>427.5</v>
      </c>
      <c r="E1718" s="363">
        <v>0</v>
      </c>
      <c r="F1718" s="3">
        <f t="shared" si="169"/>
        <v>0</v>
      </c>
      <c r="G1718" s="1">
        <f t="shared" si="167"/>
        <v>0</v>
      </c>
      <c r="H1718" s="3">
        <f t="shared" si="168"/>
        <v>0</v>
      </c>
    </row>
    <row r="1719" spans="1:8" ht="14.25" customHeight="1">
      <c r="A1719" s="4">
        <v>304020370</v>
      </c>
      <c r="B1719" s="140" t="s">
        <v>625</v>
      </c>
      <c r="C1719" s="141" t="s">
        <v>6925</v>
      </c>
      <c r="D1719" s="497">
        <v>800</v>
      </c>
      <c r="E1719" s="363">
        <v>0</v>
      </c>
      <c r="F1719" s="3">
        <f t="shared" si="169"/>
        <v>0</v>
      </c>
      <c r="G1719" s="1">
        <f t="shared" si="167"/>
        <v>0</v>
      </c>
      <c r="H1719" s="3">
        <f t="shared" si="168"/>
        <v>0</v>
      </c>
    </row>
    <row r="1720" spans="1:8" ht="14.25" customHeight="1">
      <c r="A1720" s="4">
        <v>304020389</v>
      </c>
      <c r="B1720" s="140" t="s">
        <v>713</v>
      </c>
      <c r="C1720" s="141" t="s">
        <v>6926</v>
      </c>
      <c r="D1720" s="497">
        <v>571.5</v>
      </c>
      <c r="E1720" s="363">
        <v>0</v>
      </c>
      <c r="F1720" s="3">
        <f t="shared" si="169"/>
        <v>0</v>
      </c>
      <c r="G1720" s="1">
        <f t="shared" si="167"/>
        <v>0</v>
      </c>
      <c r="H1720" s="3">
        <f t="shared" si="168"/>
        <v>0</v>
      </c>
    </row>
    <row r="1721" spans="1:8" ht="14.25" customHeight="1">
      <c r="A1721" s="4">
        <v>304020397</v>
      </c>
      <c r="B1721" s="140" t="s">
        <v>714</v>
      </c>
      <c r="C1721" s="141" t="s">
        <v>6927</v>
      </c>
      <c r="D1721" s="497">
        <v>571.5</v>
      </c>
      <c r="E1721" s="363">
        <v>0</v>
      </c>
      <c r="F1721" s="3">
        <f t="shared" si="169"/>
        <v>0</v>
      </c>
      <c r="G1721" s="1">
        <f t="shared" si="167"/>
        <v>0</v>
      </c>
      <c r="H1721" s="3">
        <f t="shared" si="168"/>
        <v>0</v>
      </c>
    </row>
    <row r="1722" spans="1:8" ht="14.25" customHeight="1">
      <c r="A1722" s="4">
        <v>304020400</v>
      </c>
      <c r="B1722" s="140" t="s">
        <v>626</v>
      </c>
      <c r="C1722" s="141" t="s">
        <v>6928</v>
      </c>
      <c r="D1722" s="497">
        <v>1300</v>
      </c>
      <c r="E1722" s="363">
        <v>0</v>
      </c>
      <c r="F1722" s="3">
        <f t="shared" si="169"/>
        <v>0</v>
      </c>
      <c r="G1722" s="1">
        <f t="shared" si="167"/>
        <v>0</v>
      </c>
      <c r="H1722" s="3">
        <f t="shared" si="168"/>
        <v>0</v>
      </c>
    </row>
    <row r="1723" spans="1:8" ht="14.25" customHeight="1">
      <c r="B1723" s="140" t="s">
        <v>5639</v>
      </c>
      <c r="C1723" s="141" t="s">
        <v>6929</v>
      </c>
      <c r="D1723" s="497">
        <v>1700</v>
      </c>
      <c r="E1723" s="363">
        <v>0</v>
      </c>
      <c r="F1723" s="3">
        <f t="shared" si="169"/>
        <v>0</v>
      </c>
      <c r="G1723" s="1">
        <f t="shared" si="167"/>
        <v>0</v>
      </c>
      <c r="H1723" s="3">
        <f t="shared" si="168"/>
        <v>0</v>
      </c>
    </row>
    <row r="1724" spans="1:8" ht="14.25" customHeight="1">
      <c r="B1724" s="140" t="s">
        <v>5640</v>
      </c>
      <c r="C1724" s="141" t="s">
        <v>6930</v>
      </c>
      <c r="D1724" s="497">
        <v>34</v>
      </c>
      <c r="E1724" s="363">
        <v>0</v>
      </c>
      <c r="F1724" s="3">
        <f t="shared" si="169"/>
        <v>0</v>
      </c>
      <c r="G1724" s="1">
        <f t="shared" si="167"/>
        <v>0</v>
      </c>
      <c r="H1724" s="3">
        <f t="shared" si="168"/>
        <v>0</v>
      </c>
    </row>
    <row r="1725" spans="1:8" ht="14.25" customHeight="1">
      <c r="B1725" s="140" t="s">
        <v>6434</v>
      </c>
      <c r="C1725" s="141" t="s">
        <v>6931</v>
      </c>
      <c r="D1725" s="497">
        <v>1700</v>
      </c>
      <c r="E1725" s="363">
        <v>0</v>
      </c>
      <c r="F1725" s="3">
        <f t="shared" si="169"/>
        <v>0</v>
      </c>
      <c r="G1725" s="1">
        <f t="shared" si="167"/>
        <v>0</v>
      </c>
      <c r="H1725" s="3">
        <f t="shared" si="168"/>
        <v>0</v>
      </c>
    </row>
    <row r="1726" spans="1:8" ht="14.25" customHeight="1">
      <c r="B1726" s="140" t="s">
        <v>6197</v>
      </c>
      <c r="C1726" s="141" t="s">
        <v>6932</v>
      </c>
      <c r="D1726" s="497">
        <v>34.1</v>
      </c>
      <c r="E1726" s="363">
        <v>0</v>
      </c>
      <c r="F1726" s="3">
        <f t="shared" si="169"/>
        <v>0</v>
      </c>
      <c r="G1726" s="1">
        <f t="shared" si="167"/>
        <v>0</v>
      </c>
      <c r="H1726" s="3">
        <f t="shared" si="168"/>
        <v>0</v>
      </c>
    </row>
    <row r="1727" spans="1:8" ht="14.25" customHeight="1">
      <c r="A1727" s="4">
        <v>304030015</v>
      </c>
      <c r="B1727" s="140" t="s">
        <v>627</v>
      </c>
      <c r="C1727" s="141" t="s">
        <v>6933</v>
      </c>
      <c r="D1727" s="497">
        <v>640</v>
      </c>
      <c r="E1727" s="363">
        <v>0</v>
      </c>
      <c r="F1727" s="3">
        <f t="shared" si="169"/>
        <v>0</v>
      </c>
      <c r="G1727" s="1">
        <f t="shared" si="167"/>
        <v>0</v>
      </c>
      <c r="H1727" s="3">
        <f t="shared" si="168"/>
        <v>0</v>
      </c>
    </row>
    <row r="1728" spans="1:8" ht="14.25" customHeight="1">
      <c r="A1728" s="4">
        <v>304030023</v>
      </c>
      <c r="B1728" s="140" t="s">
        <v>2822</v>
      </c>
      <c r="C1728" s="141" t="s">
        <v>6934</v>
      </c>
      <c r="D1728" s="497">
        <v>640</v>
      </c>
      <c r="E1728" s="363">
        <v>0</v>
      </c>
      <c r="F1728" s="3">
        <f t="shared" si="169"/>
        <v>0</v>
      </c>
      <c r="G1728" s="1">
        <f t="shared" si="167"/>
        <v>0</v>
      </c>
      <c r="H1728" s="3">
        <f t="shared" si="168"/>
        <v>0</v>
      </c>
    </row>
    <row r="1729" spans="1:8" ht="14.25" customHeight="1">
      <c r="A1729" s="4">
        <v>304030031</v>
      </c>
      <c r="B1729" s="140" t="s">
        <v>628</v>
      </c>
      <c r="C1729" s="141" t="s">
        <v>6935</v>
      </c>
      <c r="D1729" s="497">
        <v>150</v>
      </c>
      <c r="E1729" s="363">
        <v>0</v>
      </c>
      <c r="F1729" s="3">
        <f t="shared" si="169"/>
        <v>0</v>
      </c>
      <c r="G1729" s="1">
        <f t="shared" si="167"/>
        <v>0</v>
      </c>
      <c r="H1729" s="3">
        <f t="shared" si="168"/>
        <v>0</v>
      </c>
    </row>
    <row r="1730" spans="1:8" ht="14.25" customHeight="1">
      <c r="A1730" s="4">
        <v>304030040</v>
      </c>
      <c r="B1730" s="140" t="s">
        <v>629</v>
      </c>
      <c r="C1730" s="141" t="s">
        <v>6936</v>
      </c>
      <c r="D1730" s="497">
        <v>1800</v>
      </c>
      <c r="E1730" s="363">
        <v>0</v>
      </c>
      <c r="F1730" s="3">
        <f t="shared" si="169"/>
        <v>0</v>
      </c>
      <c r="G1730" s="1">
        <f t="shared" si="167"/>
        <v>0</v>
      </c>
      <c r="H1730" s="3">
        <f t="shared" si="168"/>
        <v>0</v>
      </c>
    </row>
    <row r="1731" spans="1:8" ht="14.25" customHeight="1">
      <c r="A1731" s="4">
        <v>304030058</v>
      </c>
      <c r="B1731" s="140" t="s">
        <v>630</v>
      </c>
      <c r="C1731" s="141" t="s">
        <v>6937</v>
      </c>
      <c r="D1731" s="497">
        <v>407.5</v>
      </c>
      <c r="E1731" s="363">
        <v>0</v>
      </c>
      <c r="F1731" s="3">
        <f t="shared" si="169"/>
        <v>0</v>
      </c>
      <c r="G1731" s="1">
        <f t="shared" si="167"/>
        <v>0</v>
      </c>
      <c r="H1731" s="3">
        <f t="shared" si="168"/>
        <v>0</v>
      </c>
    </row>
    <row r="1732" spans="1:8" ht="14.25" customHeight="1">
      <c r="A1732" s="4">
        <v>304030066</v>
      </c>
      <c r="B1732" s="140" t="s">
        <v>631</v>
      </c>
      <c r="C1732" s="141" t="s">
        <v>6938</v>
      </c>
      <c r="D1732" s="497">
        <v>1800</v>
      </c>
      <c r="E1732" s="363">
        <v>0</v>
      </c>
      <c r="F1732" s="3">
        <f t="shared" si="169"/>
        <v>0</v>
      </c>
      <c r="G1732" s="1">
        <f t="shared" ref="G1732:G1763" si="170">E1732/12</f>
        <v>0</v>
      </c>
      <c r="H1732" s="3">
        <f t="shared" ref="H1732:H1763" si="171">F1732/12</f>
        <v>0</v>
      </c>
    </row>
    <row r="1733" spans="1:8" ht="14.25" customHeight="1">
      <c r="A1733" s="4">
        <v>304030074</v>
      </c>
      <c r="B1733" s="140" t="s">
        <v>632</v>
      </c>
      <c r="C1733" s="141" t="s">
        <v>6939</v>
      </c>
      <c r="D1733" s="497">
        <v>80.75</v>
      </c>
      <c r="E1733" s="363">
        <v>0</v>
      </c>
      <c r="F1733" s="3">
        <f t="shared" si="169"/>
        <v>0</v>
      </c>
      <c r="G1733" s="1">
        <f t="shared" si="170"/>
        <v>0</v>
      </c>
      <c r="H1733" s="3">
        <f t="shared" si="171"/>
        <v>0</v>
      </c>
    </row>
    <row r="1734" spans="1:8" ht="14.25" customHeight="1">
      <c r="A1734" s="4">
        <v>304030082</v>
      </c>
      <c r="B1734" s="140" t="s">
        <v>633</v>
      </c>
      <c r="C1734" s="141" t="s">
        <v>6940</v>
      </c>
      <c r="D1734" s="497">
        <v>85</v>
      </c>
      <c r="E1734" s="363">
        <v>0</v>
      </c>
      <c r="F1734" s="3">
        <f t="shared" si="169"/>
        <v>0</v>
      </c>
      <c r="G1734" s="1">
        <f t="shared" si="170"/>
        <v>0</v>
      </c>
      <c r="H1734" s="3">
        <f t="shared" si="171"/>
        <v>0</v>
      </c>
    </row>
    <row r="1735" spans="1:8" ht="14.25" customHeight="1">
      <c r="A1735" s="4">
        <v>304030090</v>
      </c>
      <c r="B1735" s="140" t="s">
        <v>634</v>
      </c>
      <c r="C1735" s="141" t="s">
        <v>6941</v>
      </c>
      <c r="D1735" s="497">
        <v>17</v>
      </c>
      <c r="E1735" s="363">
        <v>0</v>
      </c>
      <c r="F1735" s="3">
        <f t="shared" si="169"/>
        <v>0</v>
      </c>
      <c r="G1735" s="1">
        <f t="shared" si="170"/>
        <v>0</v>
      </c>
      <c r="H1735" s="3">
        <f t="shared" si="171"/>
        <v>0</v>
      </c>
    </row>
    <row r="1736" spans="1:8" ht="14.25" customHeight="1">
      <c r="A1736" s="4">
        <v>304030104</v>
      </c>
      <c r="B1736" s="140" t="s">
        <v>2823</v>
      </c>
      <c r="C1736" s="141" t="s">
        <v>6942</v>
      </c>
      <c r="D1736" s="497">
        <v>1736.2</v>
      </c>
      <c r="E1736" s="363">
        <v>0</v>
      </c>
      <c r="F1736" s="3">
        <f t="shared" si="169"/>
        <v>0</v>
      </c>
      <c r="G1736" s="1">
        <f t="shared" si="170"/>
        <v>0</v>
      </c>
      <c r="H1736" s="3">
        <f t="shared" si="171"/>
        <v>0</v>
      </c>
    </row>
    <row r="1737" spans="1:8" ht="14.25" customHeight="1">
      <c r="A1737" s="4">
        <v>304030112</v>
      </c>
      <c r="B1737" s="140" t="s">
        <v>635</v>
      </c>
      <c r="C1737" s="141" t="s">
        <v>6943</v>
      </c>
      <c r="D1737" s="497">
        <v>17</v>
      </c>
      <c r="E1737" s="363">
        <v>0</v>
      </c>
      <c r="F1737" s="3">
        <f t="shared" si="169"/>
        <v>0</v>
      </c>
      <c r="G1737" s="1">
        <f t="shared" si="170"/>
        <v>0</v>
      </c>
      <c r="H1737" s="3">
        <f t="shared" si="171"/>
        <v>0</v>
      </c>
    </row>
    <row r="1738" spans="1:8" ht="14.25" customHeight="1">
      <c r="A1738" s="4">
        <v>304030120</v>
      </c>
      <c r="B1738" s="140" t="s">
        <v>636</v>
      </c>
      <c r="C1738" s="141" t="s">
        <v>6944</v>
      </c>
      <c r="D1738" s="497">
        <v>2535.5</v>
      </c>
      <c r="E1738" s="363">
        <v>0</v>
      </c>
      <c r="F1738" s="3">
        <f t="shared" si="169"/>
        <v>0</v>
      </c>
      <c r="G1738" s="1">
        <f t="shared" si="170"/>
        <v>0</v>
      </c>
      <c r="H1738" s="3">
        <f t="shared" si="171"/>
        <v>0</v>
      </c>
    </row>
    <row r="1739" spans="1:8" ht="14.25" customHeight="1">
      <c r="A1739" s="4">
        <v>304030139</v>
      </c>
      <c r="B1739" s="140" t="s">
        <v>637</v>
      </c>
      <c r="C1739" s="141" t="s">
        <v>6945</v>
      </c>
      <c r="D1739" s="497">
        <v>1401.2</v>
      </c>
      <c r="E1739" s="363">
        <v>0</v>
      </c>
      <c r="F1739" s="3">
        <f t="shared" si="169"/>
        <v>0</v>
      </c>
      <c r="G1739" s="1">
        <f t="shared" si="170"/>
        <v>0</v>
      </c>
      <c r="H1739" s="3">
        <f t="shared" si="171"/>
        <v>0</v>
      </c>
    </row>
    <row r="1740" spans="1:8" ht="14.25" customHeight="1">
      <c r="A1740" s="4">
        <v>304030147</v>
      </c>
      <c r="B1740" s="140" t="s">
        <v>638</v>
      </c>
      <c r="C1740" s="141" t="s">
        <v>6946</v>
      </c>
      <c r="D1740" s="497">
        <v>17</v>
      </c>
      <c r="E1740" s="363">
        <v>0</v>
      </c>
      <c r="F1740" s="3">
        <f t="shared" si="169"/>
        <v>0</v>
      </c>
      <c r="G1740" s="1">
        <f t="shared" si="170"/>
        <v>0</v>
      </c>
      <c r="H1740" s="3">
        <f t="shared" si="171"/>
        <v>0</v>
      </c>
    </row>
    <row r="1741" spans="1:8" ht="14.25" customHeight="1">
      <c r="A1741" s="4">
        <v>304030155</v>
      </c>
      <c r="B1741" s="140" t="s">
        <v>639</v>
      </c>
      <c r="C1741" s="141" t="s">
        <v>6947</v>
      </c>
      <c r="D1741" s="497">
        <v>17</v>
      </c>
      <c r="E1741" s="363">
        <v>0</v>
      </c>
      <c r="F1741" s="3">
        <f t="shared" si="169"/>
        <v>0</v>
      </c>
      <c r="G1741" s="1">
        <f t="shared" si="170"/>
        <v>0</v>
      </c>
      <c r="H1741" s="3">
        <f t="shared" si="171"/>
        <v>0</v>
      </c>
    </row>
    <row r="1742" spans="1:8" ht="14.25" customHeight="1">
      <c r="A1742" s="4">
        <v>304030163</v>
      </c>
      <c r="B1742" s="140" t="s">
        <v>640</v>
      </c>
      <c r="C1742" s="141" t="s">
        <v>6948</v>
      </c>
      <c r="D1742" s="497">
        <v>640</v>
      </c>
      <c r="E1742" s="363">
        <v>0</v>
      </c>
      <c r="F1742" s="3">
        <f t="shared" si="169"/>
        <v>0</v>
      </c>
      <c r="G1742" s="1">
        <f t="shared" si="170"/>
        <v>0</v>
      </c>
      <c r="H1742" s="3">
        <f t="shared" si="171"/>
        <v>0</v>
      </c>
    </row>
    <row r="1743" spans="1:8" ht="14.25" customHeight="1">
      <c r="A1743" s="4">
        <v>304030171</v>
      </c>
      <c r="B1743" s="140" t="s">
        <v>641</v>
      </c>
      <c r="C1743" s="141" t="s">
        <v>6949</v>
      </c>
      <c r="D1743" s="497">
        <v>1080</v>
      </c>
      <c r="E1743" s="363">
        <v>0</v>
      </c>
      <c r="F1743" s="3">
        <f t="shared" si="169"/>
        <v>0</v>
      </c>
      <c r="G1743" s="1">
        <f t="shared" si="170"/>
        <v>0</v>
      </c>
      <c r="H1743" s="3">
        <f t="shared" si="171"/>
        <v>0</v>
      </c>
    </row>
    <row r="1744" spans="1:8" ht="14.25" customHeight="1">
      <c r="A1744" s="4">
        <v>304030180</v>
      </c>
      <c r="B1744" s="140" t="s">
        <v>642</v>
      </c>
      <c r="C1744" s="141" t="s">
        <v>6950</v>
      </c>
      <c r="D1744" s="497">
        <v>427.5</v>
      </c>
      <c r="E1744" s="363">
        <v>0</v>
      </c>
      <c r="F1744" s="3">
        <f t="shared" si="169"/>
        <v>0</v>
      </c>
      <c r="G1744" s="1">
        <f t="shared" si="170"/>
        <v>0</v>
      </c>
      <c r="H1744" s="3">
        <f t="shared" si="171"/>
        <v>0</v>
      </c>
    </row>
    <row r="1745" spans="1:9" ht="14.25" customHeight="1">
      <c r="A1745" s="4">
        <v>304030198</v>
      </c>
      <c r="B1745" s="140" t="s">
        <v>643</v>
      </c>
      <c r="C1745" s="141" t="s">
        <v>6951</v>
      </c>
      <c r="D1745" s="497">
        <v>1715.6</v>
      </c>
      <c r="E1745" s="363">
        <v>0</v>
      </c>
      <c r="F1745" s="3">
        <f t="shared" si="169"/>
        <v>0</v>
      </c>
      <c r="G1745" s="1">
        <f t="shared" si="170"/>
        <v>0</v>
      </c>
      <c r="H1745" s="3">
        <f t="shared" si="171"/>
        <v>0</v>
      </c>
    </row>
    <row r="1746" spans="1:9" ht="14.25" customHeight="1">
      <c r="A1746" s="4">
        <v>304030201</v>
      </c>
      <c r="B1746" s="140" t="s">
        <v>2824</v>
      </c>
      <c r="C1746" s="141" t="s">
        <v>6952</v>
      </c>
      <c r="D1746" s="497">
        <v>2250</v>
      </c>
      <c r="E1746" s="363">
        <v>0</v>
      </c>
      <c r="F1746" s="3">
        <f t="shared" si="169"/>
        <v>0</v>
      </c>
      <c r="G1746" s="1">
        <f t="shared" si="170"/>
        <v>0</v>
      </c>
      <c r="H1746" s="3">
        <f t="shared" si="171"/>
        <v>0</v>
      </c>
    </row>
    <row r="1747" spans="1:9" ht="14.25" customHeight="1">
      <c r="A1747" s="4">
        <v>304030210</v>
      </c>
      <c r="B1747" s="140" t="s">
        <v>644</v>
      </c>
      <c r="C1747" s="141" t="s">
        <v>6953</v>
      </c>
      <c r="D1747" s="497">
        <v>5700</v>
      </c>
      <c r="E1747" s="363">
        <v>0</v>
      </c>
      <c r="F1747" s="3">
        <f t="shared" si="169"/>
        <v>0</v>
      </c>
      <c r="G1747" s="1">
        <f t="shared" si="170"/>
        <v>0</v>
      </c>
      <c r="H1747" s="3">
        <f t="shared" si="171"/>
        <v>0</v>
      </c>
    </row>
    <row r="1748" spans="1:9" ht="14.25" customHeight="1">
      <c r="A1748" s="4">
        <v>304030228</v>
      </c>
      <c r="B1748" s="140" t="s">
        <v>645</v>
      </c>
      <c r="C1748" s="141" t="s">
        <v>6954</v>
      </c>
      <c r="D1748" s="497">
        <v>17</v>
      </c>
      <c r="E1748" s="363">
        <v>0</v>
      </c>
      <c r="F1748" s="3">
        <f t="shared" si="169"/>
        <v>0</v>
      </c>
      <c r="G1748" s="1">
        <f t="shared" si="170"/>
        <v>0</v>
      </c>
      <c r="H1748" s="3">
        <f t="shared" si="171"/>
        <v>0</v>
      </c>
    </row>
    <row r="1749" spans="1:9" s="20" customFormat="1" ht="14.25" customHeight="1">
      <c r="A1749" s="4"/>
      <c r="B1749" s="140" t="s">
        <v>3786</v>
      </c>
      <c r="C1749" s="141" t="s">
        <v>6955</v>
      </c>
      <c r="D1749" s="497">
        <v>640</v>
      </c>
      <c r="E1749" s="363">
        <v>0</v>
      </c>
      <c r="F1749" s="3">
        <f t="shared" si="169"/>
        <v>0</v>
      </c>
      <c r="G1749" s="1">
        <f t="shared" si="170"/>
        <v>0</v>
      </c>
      <c r="H1749" s="3">
        <f t="shared" si="171"/>
        <v>0</v>
      </c>
      <c r="I1749" s="107"/>
    </row>
    <row r="1750" spans="1:9" s="20" customFormat="1" ht="14.25" customHeight="1">
      <c r="A1750" s="4"/>
      <c r="B1750" s="140" t="s">
        <v>4418</v>
      </c>
      <c r="C1750" s="141" t="s">
        <v>3787</v>
      </c>
      <c r="D1750" s="497">
        <v>1080</v>
      </c>
      <c r="E1750" s="363">
        <v>0</v>
      </c>
      <c r="F1750" s="3">
        <f t="shared" si="169"/>
        <v>0</v>
      </c>
      <c r="G1750" s="1">
        <f t="shared" si="170"/>
        <v>0</v>
      </c>
      <c r="H1750" s="3">
        <f t="shared" si="171"/>
        <v>0</v>
      </c>
      <c r="I1750" s="107"/>
    </row>
    <row r="1751" spans="1:9" ht="14.25" customHeight="1">
      <c r="A1751" s="4">
        <v>304040010</v>
      </c>
      <c r="B1751" s="140" t="s">
        <v>646</v>
      </c>
      <c r="C1751" s="141" t="s">
        <v>6956</v>
      </c>
      <c r="D1751" s="497">
        <v>571.5</v>
      </c>
      <c r="E1751" s="363">
        <v>0</v>
      </c>
      <c r="F1751" s="3">
        <f t="shared" si="169"/>
        <v>0</v>
      </c>
      <c r="G1751" s="1">
        <f t="shared" si="170"/>
        <v>0</v>
      </c>
      <c r="H1751" s="3">
        <f t="shared" si="171"/>
        <v>0</v>
      </c>
    </row>
    <row r="1752" spans="1:9" ht="14.25" customHeight="1">
      <c r="A1752" s="4">
        <v>304040029</v>
      </c>
      <c r="B1752" s="140" t="s">
        <v>647</v>
      </c>
      <c r="C1752" s="141" t="s">
        <v>6957</v>
      </c>
      <c r="D1752" s="497">
        <v>1400</v>
      </c>
      <c r="E1752" s="363">
        <v>0</v>
      </c>
      <c r="F1752" s="3">
        <f t="shared" ref="F1752:F1786" si="172">D1752*E1752</f>
        <v>0</v>
      </c>
      <c r="G1752" s="1">
        <f t="shared" si="170"/>
        <v>0</v>
      </c>
      <c r="H1752" s="3">
        <f t="shared" si="171"/>
        <v>0</v>
      </c>
    </row>
    <row r="1753" spans="1:9" ht="14.25" customHeight="1">
      <c r="A1753" s="4">
        <v>304040045</v>
      </c>
      <c r="B1753" s="140" t="s">
        <v>648</v>
      </c>
      <c r="C1753" s="141" t="s">
        <v>6958</v>
      </c>
      <c r="D1753" s="497">
        <v>1300</v>
      </c>
      <c r="E1753" s="363">
        <v>0</v>
      </c>
      <c r="F1753" s="3">
        <f t="shared" si="172"/>
        <v>0</v>
      </c>
      <c r="G1753" s="1">
        <f t="shared" si="170"/>
        <v>0</v>
      </c>
      <c r="H1753" s="3">
        <f t="shared" si="171"/>
        <v>0</v>
      </c>
    </row>
    <row r="1754" spans="1:9" ht="14.25" customHeight="1">
      <c r="A1754" s="4">
        <v>304040053</v>
      </c>
      <c r="B1754" s="140" t="s">
        <v>649</v>
      </c>
      <c r="C1754" s="141" t="s">
        <v>6959</v>
      </c>
      <c r="D1754" s="497">
        <v>800</v>
      </c>
      <c r="E1754" s="363">
        <v>0</v>
      </c>
      <c r="F1754" s="3">
        <f t="shared" si="172"/>
        <v>0</v>
      </c>
      <c r="G1754" s="1">
        <f t="shared" si="170"/>
        <v>0</v>
      </c>
      <c r="H1754" s="3">
        <f t="shared" si="171"/>
        <v>0</v>
      </c>
    </row>
    <row r="1755" spans="1:9" ht="14.25" customHeight="1">
      <c r="A1755" s="4">
        <v>304040061</v>
      </c>
      <c r="B1755" s="140" t="s">
        <v>650</v>
      </c>
      <c r="C1755" s="141" t="s">
        <v>6960</v>
      </c>
      <c r="D1755" s="497">
        <v>1300</v>
      </c>
      <c r="E1755" s="363">
        <v>0</v>
      </c>
      <c r="F1755" s="3">
        <f t="shared" si="172"/>
        <v>0</v>
      </c>
      <c r="G1755" s="1">
        <f t="shared" si="170"/>
        <v>0</v>
      </c>
      <c r="H1755" s="3">
        <f t="shared" si="171"/>
        <v>0</v>
      </c>
    </row>
    <row r="1756" spans="1:9" ht="14.25" customHeight="1">
      <c r="A1756" s="4">
        <v>304040070</v>
      </c>
      <c r="B1756" s="140" t="s">
        <v>651</v>
      </c>
      <c r="C1756" s="141" t="s">
        <v>6961</v>
      </c>
      <c r="D1756" s="497">
        <v>1300</v>
      </c>
      <c r="E1756" s="363">
        <v>0</v>
      </c>
      <c r="F1756" s="3">
        <f t="shared" si="172"/>
        <v>0</v>
      </c>
      <c r="G1756" s="1">
        <f t="shared" si="170"/>
        <v>0</v>
      </c>
      <c r="H1756" s="3">
        <f t="shared" si="171"/>
        <v>0</v>
      </c>
    </row>
    <row r="1757" spans="1:9" ht="14.25" customHeight="1">
      <c r="A1757" s="4">
        <v>304040088</v>
      </c>
      <c r="B1757" s="140" t="s">
        <v>652</v>
      </c>
      <c r="C1757" s="141" t="s">
        <v>6962</v>
      </c>
      <c r="D1757" s="497">
        <v>1300</v>
      </c>
      <c r="E1757" s="363">
        <v>0</v>
      </c>
      <c r="F1757" s="3">
        <f t="shared" si="172"/>
        <v>0</v>
      </c>
      <c r="G1757" s="1">
        <f t="shared" si="170"/>
        <v>0</v>
      </c>
      <c r="H1757" s="3">
        <f t="shared" si="171"/>
        <v>0</v>
      </c>
    </row>
    <row r="1758" spans="1:9" ht="14.25" customHeight="1">
      <c r="A1758" s="4">
        <v>304040096</v>
      </c>
      <c r="B1758" s="140" t="s">
        <v>653</v>
      </c>
      <c r="C1758" s="141" t="s">
        <v>6963</v>
      </c>
      <c r="D1758" s="497">
        <v>1100</v>
      </c>
      <c r="E1758" s="363">
        <v>0</v>
      </c>
      <c r="F1758" s="3">
        <f t="shared" si="172"/>
        <v>0</v>
      </c>
      <c r="G1758" s="1">
        <f t="shared" si="170"/>
        <v>0</v>
      </c>
      <c r="H1758" s="3">
        <f t="shared" si="171"/>
        <v>0</v>
      </c>
    </row>
    <row r="1759" spans="1:9" ht="14.25" customHeight="1">
      <c r="A1759" s="4">
        <v>304040100</v>
      </c>
      <c r="B1759" s="140" t="s">
        <v>654</v>
      </c>
      <c r="C1759" s="141" t="s">
        <v>6964</v>
      </c>
      <c r="D1759" s="497">
        <v>1100</v>
      </c>
      <c r="E1759" s="363">
        <v>0</v>
      </c>
      <c r="F1759" s="3">
        <f t="shared" si="172"/>
        <v>0</v>
      </c>
      <c r="G1759" s="1">
        <f t="shared" si="170"/>
        <v>0</v>
      </c>
      <c r="H1759" s="3">
        <f t="shared" si="171"/>
        <v>0</v>
      </c>
    </row>
    <row r="1760" spans="1:9" ht="14.25" customHeight="1">
      <c r="A1760" s="4">
        <v>304040118</v>
      </c>
      <c r="B1760" s="140" t="s">
        <v>655</v>
      </c>
      <c r="C1760" s="141" t="s">
        <v>6965</v>
      </c>
      <c r="D1760" s="497">
        <v>1300</v>
      </c>
      <c r="E1760" s="363">
        <v>0</v>
      </c>
      <c r="F1760" s="3">
        <f t="shared" si="172"/>
        <v>0</v>
      </c>
      <c r="G1760" s="1">
        <f t="shared" si="170"/>
        <v>0</v>
      </c>
      <c r="H1760" s="3">
        <f t="shared" si="171"/>
        <v>0</v>
      </c>
    </row>
    <row r="1761" spans="1:8" ht="14.25" customHeight="1">
      <c r="A1761" s="4">
        <v>304040126</v>
      </c>
      <c r="B1761" s="140" t="s">
        <v>656</v>
      </c>
      <c r="C1761" s="141" t="s">
        <v>6966</v>
      </c>
      <c r="D1761" s="497">
        <v>1300</v>
      </c>
      <c r="E1761" s="363">
        <v>0</v>
      </c>
      <c r="F1761" s="3">
        <f t="shared" si="172"/>
        <v>0</v>
      </c>
      <c r="G1761" s="1">
        <f t="shared" si="170"/>
        <v>0</v>
      </c>
      <c r="H1761" s="3">
        <f t="shared" si="171"/>
        <v>0</v>
      </c>
    </row>
    <row r="1762" spans="1:8" ht="14.25" customHeight="1">
      <c r="A1762" s="4">
        <v>304040134</v>
      </c>
      <c r="B1762" s="140" t="s">
        <v>657</v>
      </c>
      <c r="C1762" s="141" t="s">
        <v>6967</v>
      </c>
      <c r="D1762" s="497">
        <v>1450</v>
      </c>
      <c r="E1762" s="363">
        <v>0</v>
      </c>
      <c r="F1762" s="3">
        <f t="shared" si="172"/>
        <v>0</v>
      </c>
      <c r="G1762" s="1">
        <f t="shared" si="170"/>
        <v>0</v>
      </c>
      <c r="H1762" s="3">
        <f t="shared" si="171"/>
        <v>0</v>
      </c>
    </row>
    <row r="1763" spans="1:8" ht="14.25" customHeight="1">
      <c r="A1763" s="4">
        <v>304040142</v>
      </c>
      <c r="B1763" s="140" t="s">
        <v>658</v>
      </c>
      <c r="C1763" s="141" t="s">
        <v>6968</v>
      </c>
      <c r="D1763" s="497">
        <v>1450</v>
      </c>
      <c r="E1763" s="363">
        <v>0</v>
      </c>
      <c r="F1763" s="3">
        <f t="shared" si="172"/>
        <v>0</v>
      </c>
      <c r="G1763" s="1">
        <f t="shared" si="170"/>
        <v>0</v>
      </c>
      <c r="H1763" s="3">
        <f t="shared" si="171"/>
        <v>0</v>
      </c>
    </row>
    <row r="1764" spans="1:8" ht="14.25" customHeight="1">
      <c r="A1764" s="4">
        <v>304040150</v>
      </c>
      <c r="B1764" s="140" t="s">
        <v>659</v>
      </c>
      <c r="C1764" s="141" t="s">
        <v>6969</v>
      </c>
      <c r="D1764" s="497">
        <v>8064.5</v>
      </c>
      <c r="E1764" s="363">
        <v>0</v>
      </c>
      <c r="F1764" s="3">
        <f t="shared" si="172"/>
        <v>0</v>
      </c>
      <c r="G1764" s="1">
        <f t="shared" ref="G1764:G1802" si="173">E1764/12</f>
        <v>0</v>
      </c>
      <c r="H1764" s="3">
        <f t="shared" ref="H1764:H1802" si="174">F1764/12</f>
        <v>0</v>
      </c>
    </row>
    <row r="1765" spans="1:8" ht="14.25" customHeight="1">
      <c r="A1765" s="4">
        <v>304040169</v>
      </c>
      <c r="B1765" s="140" t="s">
        <v>660</v>
      </c>
      <c r="C1765" s="141" t="s">
        <v>6970</v>
      </c>
      <c r="D1765" s="497">
        <v>1447.7</v>
      </c>
      <c r="E1765" s="363">
        <v>0</v>
      </c>
      <c r="F1765" s="3">
        <f t="shared" si="172"/>
        <v>0</v>
      </c>
      <c r="G1765" s="1">
        <f t="shared" si="173"/>
        <v>0</v>
      </c>
      <c r="H1765" s="3">
        <f t="shared" si="174"/>
        <v>0</v>
      </c>
    </row>
    <row r="1766" spans="1:8" ht="14.25" customHeight="1">
      <c r="A1766" s="4">
        <v>304040177</v>
      </c>
      <c r="B1766" s="140" t="s">
        <v>661</v>
      </c>
      <c r="C1766" s="141" t="s">
        <v>6971</v>
      </c>
      <c r="D1766" s="497">
        <v>1300</v>
      </c>
      <c r="E1766" s="363">
        <v>0</v>
      </c>
      <c r="F1766" s="3">
        <f t="shared" si="172"/>
        <v>0</v>
      </c>
      <c r="G1766" s="1">
        <f t="shared" si="173"/>
        <v>0</v>
      </c>
      <c r="H1766" s="3">
        <f t="shared" si="174"/>
        <v>0</v>
      </c>
    </row>
    <row r="1767" spans="1:8" ht="14.25" customHeight="1">
      <c r="A1767" s="4">
        <v>304040185</v>
      </c>
      <c r="B1767" s="140" t="s">
        <v>2825</v>
      </c>
      <c r="C1767" s="141" t="s">
        <v>6972</v>
      </c>
      <c r="D1767" s="497">
        <v>1400</v>
      </c>
      <c r="E1767" s="363">
        <v>0</v>
      </c>
      <c r="F1767" s="3">
        <f t="shared" si="172"/>
        <v>0</v>
      </c>
      <c r="G1767" s="1">
        <f t="shared" si="173"/>
        <v>0</v>
      </c>
      <c r="H1767" s="3">
        <f t="shared" si="174"/>
        <v>0</v>
      </c>
    </row>
    <row r="1768" spans="1:8" ht="14.25" customHeight="1">
      <c r="B1768" s="140" t="s">
        <v>4419</v>
      </c>
      <c r="C1768" s="141" t="s">
        <v>4420</v>
      </c>
      <c r="D1768" s="497">
        <v>79.75</v>
      </c>
      <c r="E1768" s="363">
        <v>0</v>
      </c>
      <c r="F1768" s="45">
        <f t="shared" ref="F1768:F1769" si="175">D1768*E1768</f>
        <v>0</v>
      </c>
      <c r="G1768" s="46">
        <f t="shared" ref="G1768:G1769" si="176">E1768/12</f>
        <v>0</v>
      </c>
      <c r="H1768" s="45">
        <f t="shared" ref="H1768:H1769" si="177">F1768/12</f>
        <v>0</v>
      </c>
    </row>
    <row r="1769" spans="1:8" ht="14.25" customHeight="1">
      <c r="B1769" s="140" t="s">
        <v>4421</v>
      </c>
      <c r="C1769" s="141" t="s">
        <v>4422</v>
      </c>
      <c r="D1769" s="497">
        <v>301.5</v>
      </c>
      <c r="E1769" s="363">
        <v>0</v>
      </c>
      <c r="F1769" s="45">
        <f t="shared" si="175"/>
        <v>0</v>
      </c>
      <c r="G1769" s="46">
        <f t="shared" si="176"/>
        <v>0</v>
      </c>
      <c r="H1769" s="45">
        <f t="shared" si="177"/>
        <v>0</v>
      </c>
    </row>
    <row r="1770" spans="1:8" ht="14.25" customHeight="1">
      <c r="A1770" s="4">
        <v>304050016</v>
      </c>
      <c r="B1770" s="140" t="s">
        <v>662</v>
      </c>
      <c r="C1770" s="141" t="s">
        <v>6973</v>
      </c>
      <c r="D1770" s="497">
        <v>1300</v>
      </c>
      <c r="E1770" s="363">
        <v>0</v>
      </c>
      <c r="F1770" s="3">
        <f t="shared" si="172"/>
        <v>0</v>
      </c>
      <c r="G1770" s="1">
        <f t="shared" si="173"/>
        <v>0</v>
      </c>
      <c r="H1770" s="3">
        <f t="shared" si="174"/>
        <v>0</v>
      </c>
    </row>
    <row r="1771" spans="1:8" ht="14.25" customHeight="1">
      <c r="A1771" s="4">
        <v>304050024</v>
      </c>
      <c r="B1771" s="140" t="s">
        <v>663</v>
      </c>
      <c r="C1771" s="141" t="s">
        <v>6974</v>
      </c>
      <c r="D1771" s="497">
        <v>2224</v>
      </c>
      <c r="E1771" s="363">
        <v>0</v>
      </c>
      <c r="F1771" s="3">
        <f t="shared" si="172"/>
        <v>0</v>
      </c>
      <c r="G1771" s="1">
        <f t="shared" si="173"/>
        <v>0</v>
      </c>
      <c r="H1771" s="3">
        <f t="shared" si="174"/>
        <v>0</v>
      </c>
    </row>
    <row r="1772" spans="1:8" ht="14.25" customHeight="1">
      <c r="A1772" s="4">
        <v>304050032</v>
      </c>
      <c r="B1772" s="140" t="s">
        <v>664</v>
      </c>
      <c r="C1772" s="141" t="s">
        <v>6975</v>
      </c>
      <c r="D1772" s="497">
        <v>427.5</v>
      </c>
      <c r="E1772" s="363">
        <v>0</v>
      </c>
      <c r="F1772" s="3">
        <f t="shared" si="172"/>
        <v>0</v>
      </c>
      <c r="G1772" s="1">
        <f t="shared" si="173"/>
        <v>0</v>
      </c>
      <c r="H1772" s="3">
        <f t="shared" si="174"/>
        <v>0</v>
      </c>
    </row>
    <row r="1773" spans="1:8" ht="14.25" customHeight="1">
      <c r="A1773" s="4">
        <v>304050040</v>
      </c>
      <c r="B1773" s="140" t="s">
        <v>665</v>
      </c>
      <c r="C1773" s="141" t="s">
        <v>6976</v>
      </c>
      <c r="D1773" s="497">
        <v>79.75</v>
      </c>
      <c r="E1773" s="363">
        <v>0</v>
      </c>
      <c r="F1773" s="3">
        <f t="shared" si="172"/>
        <v>0</v>
      </c>
      <c r="G1773" s="1">
        <f t="shared" si="173"/>
        <v>0</v>
      </c>
      <c r="H1773" s="3">
        <f t="shared" si="174"/>
        <v>0</v>
      </c>
    </row>
    <row r="1774" spans="1:8" ht="14.25" customHeight="1">
      <c r="A1774" s="4">
        <v>304050067</v>
      </c>
      <c r="B1774" s="140" t="s">
        <v>666</v>
      </c>
      <c r="C1774" s="141" t="s">
        <v>6977</v>
      </c>
      <c r="D1774" s="497">
        <v>800</v>
      </c>
      <c r="E1774" s="363">
        <v>0</v>
      </c>
      <c r="F1774" s="3">
        <f t="shared" si="172"/>
        <v>0</v>
      </c>
      <c r="G1774" s="1">
        <f t="shared" si="173"/>
        <v>0</v>
      </c>
      <c r="H1774" s="3">
        <f t="shared" si="174"/>
        <v>0</v>
      </c>
    </row>
    <row r="1775" spans="1:8" ht="14.25" customHeight="1">
      <c r="A1775" s="4">
        <v>304050075</v>
      </c>
      <c r="B1775" s="140" t="s">
        <v>667</v>
      </c>
      <c r="C1775" s="141" t="s">
        <v>6978</v>
      </c>
      <c r="D1775" s="497">
        <v>800</v>
      </c>
      <c r="E1775" s="363">
        <v>0</v>
      </c>
      <c r="F1775" s="3">
        <f t="shared" si="172"/>
        <v>0</v>
      </c>
      <c r="G1775" s="1">
        <f t="shared" si="173"/>
        <v>0</v>
      </c>
      <c r="H1775" s="3">
        <f t="shared" si="174"/>
        <v>0</v>
      </c>
    </row>
    <row r="1776" spans="1:8" ht="14.25" customHeight="1">
      <c r="A1776" s="4">
        <v>304050113</v>
      </c>
      <c r="B1776" s="140" t="s">
        <v>668</v>
      </c>
      <c r="C1776" s="141" t="s">
        <v>6979</v>
      </c>
      <c r="D1776" s="497">
        <v>79.75</v>
      </c>
      <c r="E1776" s="363">
        <v>0</v>
      </c>
      <c r="F1776" s="3">
        <f t="shared" si="172"/>
        <v>0</v>
      </c>
      <c r="G1776" s="1">
        <f t="shared" si="173"/>
        <v>0</v>
      </c>
      <c r="H1776" s="3">
        <f t="shared" si="174"/>
        <v>0</v>
      </c>
    </row>
    <row r="1777" spans="1:9" ht="14.25" customHeight="1">
      <c r="A1777" s="4">
        <v>304050121</v>
      </c>
      <c r="B1777" s="140" t="s">
        <v>669</v>
      </c>
      <c r="C1777" s="141" t="s">
        <v>6980</v>
      </c>
      <c r="D1777" s="497">
        <v>79.75</v>
      </c>
      <c r="E1777" s="363">
        <v>0</v>
      </c>
      <c r="F1777" s="3">
        <f t="shared" si="172"/>
        <v>0</v>
      </c>
      <c r="G1777" s="1">
        <f t="shared" si="173"/>
        <v>0</v>
      </c>
      <c r="H1777" s="3">
        <f t="shared" si="174"/>
        <v>0</v>
      </c>
    </row>
    <row r="1778" spans="1:9" ht="14.25" customHeight="1">
      <c r="A1778" s="4">
        <v>304050130</v>
      </c>
      <c r="B1778" s="140" t="s">
        <v>670</v>
      </c>
      <c r="C1778" s="141" t="s">
        <v>6981</v>
      </c>
      <c r="D1778" s="497">
        <v>571.5</v>
      </c>
      <c r="E1778" s="363">
        <v>0</v>
      </c>
      <c r="F1778" s="3">
        <f t="shared" si="172"/>
        <v>0</v>
      </c>
      <c r="G1778" s="1">
        <f t="shared" si="173"/>
        <v>0</v>
      </c>
      <c r="H1778" s="3">
        <f t="shared" si="174"/>
        <v>0</v>
      </c>
    </row>
    <row r="1779" spans="1:9" ht="14.25" customHeight="1">
      <c r="A1779" s="4">
        <v>304050172</v>
      </c>
      <c r="B1779" s="140" t="s">
        <v>671</v>
      </c>
      <c r="C1779" s="141" t="s">
        <v>6982</v>
      </c>
      <c r="D1779" s="497">
        <v>1100</v>
      </c>
      <c r="E1779" s="363">
        <v>0</v>
      </c>
      <c r="F1779" s="3">
        <f t="shared" si="172"/>
        <v>0</v>
      </c>
      <c r="G1779" s="1">
        <f t="shared" si="173"/>
        <v>0</v>
      </c>
      <c r="H1779" s="3">
        <f t="shared" si="174"/>
        <v>0</v>
      </c>
    </row>
    <row r="1780" spans="1:9" ht="14.25" customHeight="1">
      <c r="A1780" s="4">
        <v>304050180</v>
      </c>
      <c r="B1780" s="140" t="s">
        <v>2826</v>
      </c>
      <c r="C1780" s="141" t="s">
        <v>6983</v>
      </c>
      <c r="D1780" s="497">
        <v>1100</v>
      </c>
      <c r="E1780" s="363">
        <v>0</v>
      </c>
      <c r="F1780" s="3">
        <f t="shared" si="172"/>
        <v>0</v>
      </c>
      <c r="G1780" s="1">
        <f t="shared" si="173"/>
        <v>0</v>
      </c>
      <c r="H1780" s="3">
        <f t="shared" si="174"/>
        <v>0</v>
      </c>
    </row>
    <row r="1781" spans="1:9" ht="14.25" customHeight="1">
      <c r="A1781" s="4">
        <v>304050202</v>
      </c>
      <c r="B1781" s="140" t="s">
        <v>672</v>
      </c>
      <c r="C1781" s="141" t="s">
        <v>6984</v>
      </c>
      <c r="D1781" s="497">
        <v>1450</v>
      </c>
      <c r="E1781" s="363">
        <v>0</v>
      </c>
      <c r="F1781" s="3">
        <f t="shared" si="172"/>
        <v>0</v>
      </c>
      <c r="G1781" s="1">
        <f t="shared" si="173"/>
        <v>0</v>
      </c>
      <c r="H1781" s="3">
        <f t="shared" si="174"/>
        <v>0</v>
      </c>
    </row>
    <row r="1782" spans="1:9" ht="14.25" customHeight="1">
      <c r="A1782" s="4">
        <v>304050210</v>
      </c>
      <c r="B1782" s="140" t="s">
        <v>673</v>
      </c>
      <c r="C1782" s="141" t="s">
        <v>6985</v>
      </c>
      <c r="D1782" s="497">
        <v>1744.1</v>
      </c>
      <c r="E1782" s="363">
        <v>0</v>
      </c>
      <c r="F1782" s="3">
        <f t="shared" si="172"/>
        <v>0</v>
      </c>
      <c r="G1782" s="1">
        <f t="shared" si="173"/>
        <v>0</v>
      </c>
      <c r="H1782" s="3">
        <f t="shared" si="174"/>
        <v>0</v>
      </c>
    </row>
    <row r="1783" spans="1:9" ht="14.25" customHeight="1">
      <c r="A1783" s="4">
        <v>304050229</v>
      </c>
      <c r="B1783" s="140" t="s">
        <v>674</v>
      </c>
      <c r="C1783" s="141" t="s">
        <v>6986</v>
      </c>
      <c r="D1783" s="497">
        <v>1600</v>
      </c>
      <c r="E1783" s="363">
        <v>0</v>
      </c>
      <c r="F1783" s="3">
        <f t="shared" si="172"/>
        <v>0</v>
      </c>
      <c r="G1783" s="1">
        <f t="shared" si="173"/>
        <v>0</v>
      </c>
      <c r="H1783" s="3">
        <f t="shared" si="174"/>
        <v>0</v>
      </c>
    </row>
    <row r="1784" spans="1:9" ht="14.25" customHeight="1">
      <c r="A1784" s="4">
        <v>304050253</v>
      </c>
      <c r="B1784" s="140" t="s">
        <v>675</v>
      </c>
      <c r="C1784" s="141" t="s">
        <v>6987</v>
      </c>
      <c r="D1784" s="497">
        <v>571.5</v>
      </c>
      <c r="E1784" s="363">
        <v>0</v>
      </c>
      <c r="F1784" s="3">
        <f t="shared" si="172"/>
        <v>0</v>
      </c>
      <c r="G1784" s="1">
        <f t="shared" si="173"/>
        <v>0</v>
      </c>
      <c r="H1784" s="3">
        <f t="shared" si="174"/>
        <v>0</v>
      </c>
    </row>
    <row r="1785" spans="1:9" ht="14.25" customHeight="1">
      <c r="B1785" s="140" t="s">
        <v>2827</v>
      </c>
      <c r="C1785" s="141" t="s">
        <v>4423</v>
      </c>
      <c r="D1785" s="497">
        <v>571.5</v>
      </c>
      <c r="E1785" s="363">
        <v>0</v>
      </c>
      <c r="F1785" s="45">
        <f t="shared" ref="F1785" si="178">D1785*E1785</f>
        <v>0</v>
      </c>
      <c r="G1785" s="46">
        <f t="shared" ref="G1785" si="179">E1785/12</f>
        <v>0</v>
      </c>
      <c r="H1785" s="45">
        <f t="shared" ref="H1785" si="180">F1785/12</f>
        <v>0</v>
      </c>
    </row>
    <row r="1786" spans="1:9" ht="14.25" customHeight="1">
      <c r="B1786" s="140" t="s">
        <v>2828</v>
      </c>
      <c r="C1786" s="141" t="s">
        <v>3808</v>
      </c>
      <c r="D1786" s="497">
        <v>800</v>
      </c>
      <c r="E1786" s="363">
        <v>0</v>
      </c>
      <c r="F1786" s="3">
        <f t="shared" si="172"/>
        <v>0</v>
      </c>
      <c r="G1786" s="1">
        <f t="shared" si="173"/>
        <v>0</v>
      </c>
      <c r="H1786" s="3">
        <f t="shared" si="174"/>
        <v>0</v>
      </c>
    </row>
    <row r="1787" spans="1:9" ht="14.25" customHeight="1">
      <c r="A1787" s="4">
        <v>304050288</v>
      </c>
      <c r="B1787" s="140" t="s">
        <v>2829</v>
      </c>
      <c r="C1787" s="141" t="s">
        <v>3767</v>
      </c>
      <c r="D1787" s="497">
        <v>800</v>
      </c>
      <c r="E1787" s="363">
        <v>0</v>
      </c>
      <c r="F1787" s="3">
        <f t="shared" ref="F1787:F1824" si="181">D1787*E1787</f>
        <v>0</v>
      </c>
      <c r="G1787" s="1">
        <f t="shared" si="173"/>
        <v>0</v>
      </c>
      <c r="H1787" s="3">
        <f t="shared" si="174"/>
        <v>0</v>
      </c>
    </row>
    <row r="1788" spans="1:9" ht="14.25" customHeight="1">
      <c r="A1788" s="4">
        <v>304050296</v>
      </c>
      <c r="B1788" s="140" t="s">
        <v>2830</v>
      </c>
      <c r="C1788" s="141" t="s">
        <v>6988</v>
      </c>
      <c r="D1788" s="497">
        <v>34.1</v>
      </c>
      <c r="E1788" s="363">
        <v>0</v>
      </c>
      <c r="F1788" s="3">
        <f t="shared" si="181"/>
        <v>0</v>
      </c>
      <c r="G1788" s="1">
        <f t="shared" si="173"/>
        <v>0</v>
      </c>
      <c r="H1788" s="3">
        <f t="shared" si="174"/>
        <v>0</v>
      </c>
    </row>
    <row r="1789" spans="1:9" ht="14.25" customHeight="1">
      <c r="A1789" s="4">
        <v>304050300</v>
      </c>
      <c r="B1789" s="140" t="s">
        <v>2831</v>
      </c>
      <c r="C1789" s="141" t="s">
        <v>6989</v>
      </c>
      <c r="D1789" s="497">
        <v>34.1</v>
      </c>
      <c r="E1789" s="363">
        <v>0</v>
      </c>
      <c r="F1789" s="3">
        <f t="shared" si="181"/>
        <v>0</v>
      </c>
      <c r="G1789" s="1">
        <f t="shared" si="173"/>
        <v>0</v>
      </c>
      <c r="H1789" s="3">
        <f t="shared" si="174"/>
        <v>0</v>
      </c>
    </row>
    <row r="1790" spans="1:9" ht="14.25" customHeight="1">
      <c r="A1790" s="4">
        <v>304050318</v>
      </c>
      <c r="B1790" s="140" t="s">
        <v>2832</v>
      </c>
      <c r="C1790" s="141" t="s">
        <v>6990</v>
      </c>
      <c r="D1790" s="497">
        <v>34.1</v>
      </c>
      <c r="E1790" s="363">
        <v>0</v>
      </c>
      <c r="F1790" s="3">
        <f t="shared" si="181"/>
        <v>0</v>
      </c>
      <c r="G1790" s="1">
        <f t="shared" si="173"/>
        <v>0</v>
      </c>
      <c r="H1790" s="3">
        <f t="shared" si="174"/>
        <v>0</v>
      </c>
    </row>
    <row r="1791" spans="1:9" s="20" customFormat="1" ht="14.25" customHeight="1">
      <c r="A1791" s="4"/>
      <c r="B1791" s="140" t="s">
        <v>2833</v>
      </c>
      <c r="C1791" s="141" t="s">
        <v>3788</v>
      </c>
      <c r="D1791" s="497">
        <v>1251.6400000000001</v>
      </c>
      <c r="E1791" s="363">
        <v>0</v>
      </c>
      <c r="F1791" s="3">
        <f t="shared" si="181"/>
        <v>0</v>
      </c>
      <c r="G1791" s="1">
        <f t="shared" si="173"/>
        <v>0</v>
      </c>
      <c r="H1791" s="3">
        <f t="shared" si="174"/>
        <v>0</v>
      </c>
      <c r="I1791" s="107"/>
    </row>
    <row r="1792" spans="1:9" s="20" customFormat="1" ht="14.25" customHeight="1">
      <c r="A1792" s="4"/>
      <c r="B1792" s="140" t="s">
        <v>4424</v>
      </c>
      <c r="C1792" s="141" t="s">
        <v>4425</v>
      </c>
      <c r="D1792" s="497">
        <v>17</v>
      </c>
      <c r="E1792" s="363">
        <v>0</v>
      </c>
      <c r="F1792" s="45">
        <f t="shared" ref="F1792:F1793" si="182">D1792*E1792</f>
        <v>0</v>
      </c>
      <c r="G1792" s="46">
        <f t="shared" ref="G1792:G1793" si="183">E1792/12</f>
        <v>0</v>
      </c>
      <c r="H1792" s="45">
        <f t="shared" ref="H1792:H1793" si="184">F1792/12</f>
        <v>0</v>
      </c>
      <c r="I1792" s="107"/>
    </row>
    <row r="1793" spans="1:9" s="20" customFormat="1" ht="14.25" customHeight="1">
      <c r="A1793" s="4"/>
      <c r="B1793" s="140" t="s">
        <v>4426</v>
      </c>
      <c r="C1793" s="141" t="s">
        <v>4427</v>
      </c>
      <c r="D1793" s="497">
        <v>301.5</v>
      </c>
      <c r="E1793" s="363">
        <v>0</v>
      </c>
      <c r="F1793" s="45">
        <f t="shared" si="182"/>
        <v>0</v>
      </c>
      <c r="G1793" s="46">
        <f t="shared" si="183"/>
        <v>0</v>
      </c>
      <c r="H1793" s="45">
        <f t="shared" si="184"/>
        <v>0</v>
      </c>
      <c r="I1793" s="107"/>
    </row>
    <row r="1794" spans="1:9" ht="14.25" customHeight="1">
      <c r="A1794" s="4">
        <v>304060011</v>
      </c>
      <c r="B1794" s="140" t="s">
        <v>676</v>
      </c>
      <c r="C1794" s="141" t="s">
        <v>6991</v>
      </c>
      <c r="D1794" s="497">
        <v>1258.6400000000001</v>
      </c>
      <c r="E1794" s="363">
        <v>0</v>
      </c>
      <c r="F1794" s="3">
        <f t="shared" si="181"/>
        <v>0</v>
      </c>
      <c r="G1794" s="1">
        <f t="shared" si="173"/>
        <v>0</v>
      </c>
      <c r="H1794" s="3">
        <f t="shared" si="174"/>
        <v>0</v>
      </c>
    </row>
    <row r="1795" spans="1:9" ht="14.25" customHeight="1">
      <c r="A1795" s="4">
        <v>304060038</v>
      </c>
      <c r="B1795" s="140" t="s">
        <v>677</v>
      </c>
      <c r="C1795" s="141" t="s">
        <v>6992</v>
      </c>
      <c r="D1795" s="497">
        <v>1258.6400000000001</v>
      </c>
      <c r="E1795" s="363">
        <v>0</v>
      </c>
      <c r="F1795" s="3">
        <f t="shared" si="181"/>
        <v>0</v>
      </c>
      <c r="G1795" s="1">
        <f t="shared" si="173"/>
        <v>0</v>
      </c>
      <c r="H1795" s="3">
        <f t="shared" si="174"/>
        <v>0</v>
      </c>
    </row>
    <row r="1796" spans="1:9" ht="14.25" customHeight="1">
      <c r="A1796" s="4">
        <v>304060046</v>
      </c>
      <c r="B1796" s="140" t="s">
        <v>2834</v>
      </c>
      <c r="C1796" s="141" t="s">
        <v>3763</v>
      </c>
      <c r="D1796" s="497">
        <v>5767.33</v>
      </c>
      <c r="E1796" s="363">
        <v>0</v>
      </c>
      <c r="F1796" s="3">
        <f t="shared" si="181"/>
        <v>0</v>
      </c>
      <c r="G1796" s="1">
        <f t="shared" si="173"/>
        <v>0</v>
      </c>
      <c r="H1796" s="3">
        <f t="shared" si="174"/>
        <v>0</v>
      </c>
    </row>
    <row r="1797" spans="1:9" ht="14.25" customHeight="1">
      <c r="A1797" s="4">
        <v>304060070</v>
      </c>
      <c r="B1797" s="140" t="s">
        <v>678</v>
      </c>
      <c r="C1797" s="141" t="s">
        <v>6993</v>
      </c>
      <c r="D1797" s="497">
        <v>2300</v>
      </c>
      <c r="E1797" s="363">
        <v>0</v>
      </c>
      <c r="F1797" s="3">
        <f t="shared" si="181"/>
        <v>0</v>
      </c>
      <c r="G1797" s="1">
        <f t="shared" si="173"/>
        <v>0</v>
      </c>
      <c r="H1797" s="3">
        <f t="shared" si="174"/>
        <v>0</v>
      </c>
    </row>
    <row r="1798" spans="1:9" ht="14.25" customHeight="1">
      <c r="A1798" s="4">
        <v>304060089</v>
      </c>
      <c r="B1798" s="140" t="s">
        <v>679</v>
      </c>
      <c r="C1798" s="141" t="s">
        <v>6994</v>
      </c>
      <c r="D1798" s="497">
        <v>1400</v>
      </c>
      <c r="E1798" s="363">
        <v>0</v>
      </c>
      <c r="F1798" s="3">
        <f t="shared" si="181"/>
        <v>0</v>
      </c>
      <c r="G1798" s="1">
        <f t="shared" si="173"/>
        <v>0</v>
      </c>
      <c r="H1798" s="3">
        <f t="shared" si="174"/>
        <v>0</v>
      </c>
    </row>
    <row r="1799" spans="1:9" ht="14.25" customHeight="1">
      <c r="B1799" s="140" t="s">
        <v>2835</v>
      </c>
      <c r="C1799" s="141" t="s">
        <v>4428</v>
      </c>
      <c r="D1799" s="497">
        <v>830.52</v>
      </c>
      <c r="E1799" s="363">
        <v>0</v>
      </c>
      <c r="F1799" s="45">
        <f t="shared" ref="F1799:F1800" si="185">D1799*E1799</f>
        <v>0</v>
      </c>
      <c r="G1799" s="46">
        <f t="shared" ref="G1799:G1800" si="186">E1799/12</f>
        <v>0</v>
      </c>
      <c r="H1799" s="45">
        <f t="shared" ref="H1799:H1800" si="187">F1799/12</f>
        <v>0</v>
      </c>
    </row>
    <row r="1800" spans="1:9" ht="14.25" customHeight="1">
      <c r="B1800" s="140" t="s">
        <v>2836</v>
      </c>
      <c r="C1800" s="141" t="s">
        <v>4429</v>
      </c>
      <c r="D1800" s="497">
        <v>427.5</v>
      </c>
      <c r="E1800" s="363">
        <v>0</v>
      </c>
      <c r="F1800" s="45">
        <f t="shared" si="185"/>
        <v>0</v>
      </c>
      <c r="G1800" s="46">
        <f t="shared" si="186"/>
        <v>0</v>
      </c>
      <c r="H1800" s="45">
        <f t="shared" si="187"/>
        <v>0</v>
      </c>
    </row>
    <row r="1801" spans="1:9" ht="14.25" customHeight="1">
      <c r="A1801" s="4">
        <v>304060119</v>
      </c>
      <c r="B1801" s="140" t="s">
        <v>680</v>
      </c>
      <c r="C1801" s="141" t="s">
        <v>6995</v>
      </c>
      <c r="D1801" s="497">
        <v>1447.7</v>
      </c>
      <c r="E1801" s="363">
        <v>0</v>
      </c>
      <c r="F1801" s="3">
        <f t="shared" si="181"/>
        <v>0</v>
      </c>
      <c r="G1801" s="1">
        <f t="shared" si="173"/>
        <v>0</v>
      </c>
      <c r="H1801" s="3">
        <f t="shared" si="174"/>
        <v>0</v>
      </c>
    </row>
    <row r="1802" spans="1:9" ht="14.25" customHeight="1">
      <c r="A1802" s="4">
        <v>304060127</v>
      </c>
      <c r="B1802" s="140" t="s">
        <v>681</v>
      </c>
      <c r="C1802" s="141" t="s">
        <v>6996</v>
      </c>
      <c r="D1802" s="497">
        <v>1447.7</v>
      </c>
      <c r="E1802" s="363">
        <v>0</v>
      </c>
      <c r="F1802" s="3">
        <f t="shared" si="181"/>
        <v>0</v>
      </c>
      <c r="G1802" s="1">
        <f t="shared" si="173"/>
        <v>0</v>
      </c>
      <c r="H1802" s="3">
        <f t="shared" si="174"/>
        <v>0</v>
      </c>
    </row>
    <row r="1803" spans="1:9" ht="14.25" customHeight="1">
      <c r="A1803" s="4">
        <v>304060135</v>
      </c>
      <c r="B1803" s="140" t="s">
        <v>682</v>
      </c>
      <c r="C1803" s="141" t="s">
        <v>6997</v>
      </c>
      <c r="D1803" s="497">
        <v>800</v>
      </c>
      <c r="E1803" s="363">
        <v>0</v>
      </c>
      <c r="F1803" s="3">
        <f t="shared" si="181"/>
        <v>0</v>
      </c>
      <c r="G1803" s="1">
        <f t="shared" ref="G1803:G1824" si="188">E1803/12</f>
        <v>0</v>
      </c>
      <c r="H1803" s="3">
        <f t="shared" ref="H1803:H1824" si="189">F1803/12</f>
        <v>0</v>
      </c>
    </row>
    <row r="1804" spans="1:9" ht="14.25" customHeight="1">
      <c r="A1804" s="4">
        <v>304060151</v>
      </c>
      <c r="B1804" s="140" t="s">
        <v>683</v>
      </c>
      <c r="C1804" s="141" t="s">
        <v>6998</v>
      </c>
      <c r="D1804" s="497">
        <v>2408.52</v>
      </c>
      <c r="E1804" s="363">
        <v>0</v>
      </c>
      <c r="F1804" s="3">
        <f t="shared" si="181"/>
        <v>0</v>
      </c>
      <c r="G1804" s="1">
        <f t="shared" si="188"/>
        <v>0</v>
      </c>
      <c r="H1804" s="3">
        <f t="shared" si="189"/>
        <v>0</v>
      </c>
    </row>
    <row r="1805" spans="1:9" ht="14.25" customHeight="1">
      <c r="A1805" s="4">
        <v>304060160</v>
      </c>
      <c r="B1805" s="140" t="s">
        <v>684</v>
      </c>
      <c r="C1805" s="141" t="s">
        <v>6999</v>
      </c>
      <c r="D1805" s="497">
        <v>1700</v>
      </c>
      <c r="E1805" s="363">
        <v>0</v>
      </c>
      <c r="F1805" s="3">
        <f t="shared" si="181"/>
        <v>0</v>
      </c>
      <c r="G1805" s="1">
        <f t="shared" si="188"/>
        <v>0</v>
      </c>
      <c r="H1805" s="3">
        <f t="shared" si="189"/>
        <v>0</v>
      </c>
    </row>
    <row r="1806" spans="1:9" ht="14.25" customHeight="1">
      <c r="A1806" s="4">
        <v>304060178</v>
      </c>
      <c r="B1806" s="140" t="s">
        <v>685</v>
      </c>
      <c r="C1806" s="141" t="s">
        <v>7000</v>
      </c>
      <c r="D1806" s="497">
        <v>1743.12</v>
      </c>
      <c r="E1806" s="363">
        <v>0</v>
      </c>
      <c r="F1806" s="3">
        <f t="shared" si="181"/>
        <v>0</v>
      </c>
      <c r="G1806" s="1">
        <f t="shared" si="188"/>
        <v>0</v>
      </c>
      <c r="H1806" s="3">
        <f t="shared" si="189"/>
        <v>0</v>
      </c>
    </row>
    <row r="1807" spans="1:9" ht="14.25" customHeight="1">
      <c r="A1807" s="4">
        <v>304060186</v>
      </c>
      <c r="B1807" s="140" t="s">
        <v>686</v>
      </c>
      <c r="C1807" s="141" t="s">
        <v>7001</v>
      </c>
      <c r="D1807" s="497">
        <v>2408.52</v>
      </c>
      <c r="E1807" s="363">
        <v>0</v>
      </c>
      <c r="F1807" s="3">
        <f t="shared" si="181"/>
        <v>0</v>
      </c>
      <c r="G1807" s="1">
        <f t="shared" si="188"/>
        <v>0</v>
      </c>
      <c r="H1807" s="3">
        <f t="shared" si="189"/>
        <v>0</v>
      </c>
    </row>
    <row r="1808" spans="1:9" ht="14.25" customHeight="1">
      <c r="A1808" s="4">
        <v>304060208</v>
      </c>
      <c r="B1808" s="140" t="s">
        <v>687</v>
      </c>
      <c r="C1808" s="141" t="s">
        <v>7002</v>
      </c>
      <c r="D1808" s="497">
        <v>1700</v>
      </c>
      <c r="E1808" s="363">
        <v>0</v>
      </c>
      <c r="F1808" s="3">
        <f t="shared" si="181"/>
        <v>0</v>
      </c>
      <c r="G1808" s="1">
        <f t="shared" si="188"/>
        <v>0</v>
      </c>
      <c r="H1808" s="3">
        <f t="shared" si="189"/>
        <v>0</v>
      </c>
    </row>
    <row r="1809" spans="1:8" ht="14.25" customHeight="1">
      <c r="A1809" s="4">
        <v>304060216</v>
      </c>
      <c r="B1809" s="140" t="s">
        <v>688</v>
      </c>
      <c r="C1809" s="141" t="s">
        <v>7003</v>
      </c>
      <c r="D1809" s="497">
        <v>1700</v>
      </c>
      <c r="E1809" s="363">
        <v>0</v>
      </c>
      <c r="F1809" s="3">
        <f t="shared" si="181"/>
        <v>0</v>
      </c>
      <c r="G1809" s="1">
        <f t="shared" si="188"/>
        <v>0</v>
      </c>
      <c r="H1809" s="3">
        <f t="shared" si="189"/>
        <v>0</v>
      </c>
    </row>
    <row r="1810" spans="1:8" ht="14.25" customHeight="1">
      <c r="B1810" s="140" t="s">
        <v>689</v>
      </c>
      <c r="C1810" s="141" t="s">
        <v>7004</v>
      </c>
      <c r="D1810" s="497">
        <v>800</v>
      </c>
      <c r="E1810" s="363">
        <v>0</v>
      </c>
      <c r="F1810" s="3">
        <f t="shared" si="181"/>
        <v>0</v>
      </c>
      <c r="G1810" s="1">
        <f t="shared" si="188"/>
        <v>0</v>
      </c>
      <c r="H1810" s="3">
        <f t="shared" si="189"/>
        <v>0</v>
      </c>
    </row>
    <row r="1811" spans="1:8" ht="14.25" customHeight="1">
      <c r="A1811" s="4">
        <v>304060224</v>
      </c>
      <c r="B1811" s="140" t="s">
        <v>5600</v>
      </c>
      <c r="C1811" s="141" t="s">
        <v>7005</v>
      </c>
      <c r="D1811" s="497">
        <v>11644</v>
      </c>
      <c r="E1811" s="363">
        <v>0</v>
      </c>
      <c r="F1811" s="3">
        <f t="shared" si="181"/>
        <v>0</v>
      </c>
      <c r="G1811" s="1">
        <f t="shared" si="188"/>
        <v>0</v>
      </c>
      <c r="H1811" s="3">
        <f t="shared" si="189"/>
        <v>0</v>
      </c>
    </row>
    <row r="1812" spans="1:8" ht="14.25" customHeight="1">
      <c r="B1812" s="140" t="s">
        <v>5601</v>
      </c>
      <c r="C1812" s="141" t="s">
        <v>7006</v>
      </c>
      <c r="D1812" s="497">
        <v>431.2</v>
      </c>
      <c r="E1812" s="363">
        <v>0</v>
      </c>
      <c r="F1812" s="3">
        <f t="shared" si="181"/>
        <v>0</v>
      </c>
      <c r="G1812" s="1">
        <f t="shared" si="188"/>
        <v>0</v>
      </c>
      <c r="H1812" s="3">
        <f t="shared" si="189"/>
        <v>0</v>
      </c>
    </row>
    <row r="1813" spans="1:8" ht="14.25" customHeight="1">
      <c r="A1813" s="4">
        <v>304070017</v>
      </c>
      <c r="B1813" s="140" t="s">
        <v>690</v>
      </c>
      <c r="C1813" s="141" t="s">
        <v>7007</v>
      </c>
      <c r="D1813" s="497">
        <v>1700</v>
      </c>
      <c r="E1813" s="363">
        <v>0</v>
      </c>
      <c r="F1813" s="3">
        <f t="shared" si="181"/>
        <v>0</v>
      </c>
      <c r="G1813" s="1">
        <f t="shared" si="188"/>
        <v>0</v>
      </c>
      <c r="H1813" s="3">
        <f t="shared" si="189"/>
        <v>0</v>
      </c>
    </row>
    <row r="1814" spans="1:8" ht="14.25" customHeight="1">
      <c r="A1814" s="4">
        <v>304070025</v>
      </c>
      <c r="B1814" s="140" t="s">
        <v>691</v>
      </c>
      <c r="C1814" s="141" t="s">
        <v>7008</v>
      </c>
      <c r="D1814" s="497">
        <v>1381.76</v>
      </c>
      <c r="E1814" s="363">
        <v>0</v>
      </c>
      <c r="F1814" s="3">
        <f t="shared" si="181"/>
        <v>0</v>
      </c>
      <c r="G1814" s="1">
        <f t="shared" si="188"/>
        <v>0</v>
      </c>
      <c r="H1814" s="3">
        <f t="shared" si="189"/>
        <v>0</v>
      </c>
    </row>
    <row r="1815" spans="1:8" ht="14.25" customHeight="1">
      <c r="A1815" s="4">
        <v>304070033</v>
      </c>
      <c r="B1815" s="140" t="s">
        <v>692</v>
      </c>
      <c r="C1815" s="141" t="s">
        <v>7009</v>
      </c>
      <c r="D1815" s="497">
        <v>427.5</v>
      </c>
      <c r="E1815" s="363">
        <v>0</v>
      </c>
      <c r="F1815" s="3">
        <f t="shared" si="181"/>
        <v>0</v>
      </c>
      <c r="G1815" s="1">
        <f t="shared" si="188"/>
        <v>0</v>
      </c>
      <c r="H1815" s="3">
        <f t="shared" si="189"/>
        <v>0</v>
      </c>
    </row>
    <row r="1816" spans="1:8" ht="14.25" customHeight="1">
      <c r="A1816" s="4">
        <v>304070041</v>
      </c>
      <c r="B1816" s="140" t="s">
        <v>693</v>
      </c>
      <c r="C1816" s="141" t="s">
        <v>7010</v>
      </c>
      <c r="D1816" s="497">
        <v>800</v>
      </c>
      <c r="E1816" s="363">
        <v>0</v>
      </c>
      <c r="F1816" s="3">
        <f t="shared" si="181"/>
        <v>0</v>
      </c>
      <c r="G1816" s="1">
        <f t="shared" si="188"/>
        <v>0</v>
      </c>
      <c r="H1816" s="3">
        <f t="shared" si="189"/>
        <v>0</v>
      </c>
    </row>
    <row r="1817" spans="1:8" ht="14.25" customHeight="1">
      <c r="B1817" s="140" t="s">
        <v>2837</v>
      </c>
      <c r="C1817" s="141" t="s">
        <v>4430</v>
      </c>
      <c r="D1817" s="497">
        <v>7285.83</v>
      </c>
      <c r="E1817" s="363">
        <v>0</v>
      </c>
      <c r="F1817" s="45">
        <f t="shared" ref="F1817:F1819" si="190">D1817*E1817</f>
        <v>0</v>
      </c>
      <c r="G1817" s="46">
        <f t="shared" ref="G1817:G1819" si="191">E1817/12</f>
        <v>0</v>
      </c>
      <c r="H1817" s="45">
        <f t="shared" ref="H1817:H1819" si="192">F1817/12</f>
        <v>0</v>
      </c>
    </row>
    <row r="1818" spans="1:8" ht="14.25" customHeight="1">
      <c r="B1818" s="140" t="s">
        <v>5603</v>
      </c>
      <c r="C1818" s="141" t="s">
        <v>7011</v>
      </c>
      <c r="D1818" s="497">
        <v>8689.65</v>
      </c>
      <c r="E1818" s="363">
        <v>0</v>
      </c>
      <c r="F1818" s="45">
        <f t="shared" si="190"/>
        <v>0</v>
      </c>
      <c r="G1818" s="46">
        <f t="shared" si="191"/>
        <v>0</v>
      </c>
      <c r="H1818" s="45">
        <f t="shared" si="192"/>
        <v>0</v>
      </c>
    </row>
    <row r="1819" spans="1:8" ht="14.25" customHeight="1">
      <c r="B1819" s="140" t="s">
        <v>5602</v>
      </c>
      <c r="C1819" s="141" t="s">
        <v>7012</v>
      </c>
      <c r="D1819" s="497">
        <v>302.07</v>
      </c>
      <c r="E1819" s="363">
        <v>0</v>
      </c>
      <c r="F1819" s="45">
        <f t="shared" si="190"/>
        <v>0</v>
      </c>
      <c r="G1819" s="46">
        <f t="shared" si="191"/>
        <v>0</v>
      </c>
      <c r="H1819" s="45">
        <f t="shared" si="192"/>
        <v>0</v>
      </c>
    </row>
    <row r="1820" spans="1:8" ht="14.25" customHeight="1">
      <c r="A1820" s="4">
        <v>304080012</v>
      </c>
      <c r="B1820" s="140" t="s">
        <v>694</v>
      </c>
      <c r="C1820" s="141" t="s">
        <v>7013</v>
      </c>
      <c r="D1820" s="497">
        <v>871</v>
      </c>
      <c r="E1820" s="363">
        <v>0</v>
      </c>
      <c r="F1820" s="45">
        <f t="shared" si="181"/>
        <v>0</v>
      </c>
      <c r="G1820" s="46">
        <f t="shared" si="188"/>
        <v>0</v>
      </c>
      <c r="H1820" s="45">
        <f t="shared" si="189"/>
        <v>0</v>
      </c>
    </row>
    <row r="1821" spans="1:8" ht="14.25" customHeight="1">
      <c r="A1821" s="4">
        <v>304080055</v>
      </c>
      <c r="B1821" s="140" t="s">
        <v>695</v>
      </c>
      <c r="C1821" s="141" t="s">
        <v>7014</v>
      </c>
      <c r="D1821" s="497">
        <v>335</v>
      </c>
      <c r="E1821" s="363">
        <v>0</v>
      </c>
      <c r="F1821" s="45">
        <f t="shared" si="181"/>
        <v>0</v>
      </c>
      <c r="G1821" s="46">
        <f t="shared" si="188"/>
        <v>0</v>
      </c>
      <c r="H1821" s="45">
        <f t="shared" si="189"/>
        <v>0</v>
      </c>
    </row>
    <row r="1822" spans="1:8" ht="14.25" customHeight="1">
      <c r="B1822" s="140" t="s">
        <v>696</v>
      </c>
      <c r="C1822" s="141" t="s">
        <v>7015</v>
      </c>
      <c r="D1822" s="497">
        <v>449.5</v>
      </c>
      <c r="E1822" s="363">
        <v>0</v>
      </c>
      <c r="F1822" s="45">
        <f t="shared" ref="F1822" si="193">D1822*E1822</f>
        <v>0</v>
      </c>
      <c r="G1822" s="46">
        <f t="shared" ref="G1822" si="194">E1822/12</f>
        <v>0</v>
      </c>
      <c r="H1822" s="45">
        <f t="shared" ref="H1822" si="195">F1822/12</f>
        <v>0</v>
      </c>
    </row>
    <row r="1823" spans="1:8" ht="14.25" customHeight="1">
      <c r="B1823" s="140" t="s">
        <v>4431</v>
      </c>
      <c r="C1823" s="141" t="s">
        <v>4432</v>
      </c>
      <c r="D1823" s="497">
        <v>443.7</v>
      </c>
      <c r="E1823" s="363">
        <v>0</v>
      </c>
      <c r="F1823" s="45">
        <f t="shared" ref="F1823" si="196">D1823*E1823</f>
        <v>0</v>
      </c>
      <c r="G1823" s="46">
        <f t="shared" ref="G1823" si="197">E1823/12</f>
        <v>0</v>
      </c>
      <c r="H1823" s="45">
        <f t="shared" ref="H1823" si="198">F1823/12</f>
        <v>0</v>
      </c>
    </row>
    <row r="1824" spans="1:8" ht="14.25" customHeight="1">
      <c r="A1824" s="4">
        <v>304080071</v>
      </c>
      <c r="B1824" s="140" t="s">
        <v>4433</v>
      </c>
      <c r="C1824" s="141" t="s">
        <v>4434</v>
      </c>
      <c r="D1824" s="497">
        <v>614.70000000000005</v>
      </c>
      <c r="E1824" s="363">
        <v>0</v>
      </c>
      <c r="F1824" s="45">
        <f t="shared" si="181"/>
        <v>0</v>
      </c>
      <c r="G1824" s="46">
        <f t="shared" si="188"/>
        <v>0</v>
      </c>
      <c r="H1824" s="45">
        <f t="shared" si="189"/>
        <v>0</v>
      </c>
    </row>
    <row r="1825" spans="1:9">
      <c r="A1825" s="4">
        <v>0</v>
      </c>
      <c r="B1825" s="608" t="s">
        <v>7805</v>
      </c>
      <c r="C1825" s="609"/>
      <c r="D1825" s="22">
        <f>SUM(D1684:D1824)</f>
        <v>187135.89000000004</v>
      </c>
      <c r="E1825" s="23">
        <f>SUM(E1684:E1824)</f>
        <v>0</v>
      </c>
      <c r="F1825" s="22">
        <f>SUM(F1684:F1824)</f>
        <v>0</v>
      </c>
      <c r="G1825" s="23">
        <f>SUM(G1684:G1824)</f>
        <v>0</v>
      </c>
      <c r="H1825" s="22">
        <f>SUM(H1684:H1824)</f>
        <v>0</v>
      </c>
    </row>
    <row r="1826" spans="1:9">
      <c r="B1826" s="16"/>
      <c r="C1826" s="16"/>
      <c r="D1826" s="35"/>
      <c r="E1826" s="34"/>
      <c r="F1826" s="35"/>
      <c r="G1826" s="16"/>
      <c r="H1826" s="16"/>
    </row>
    <row r="1827" spans="1:9" ht="14.65" hidden="1" customHeight="1">
      <c r="B1827" s="576" t="s">
        <v>715</v>
      </c>
      <c r="C1827" s="577"/>
      <c r="D1827" s="564" t="str">
        <f>D$13</f>
        <v>SIGTAP
08/2025</v>
      </c>
      <c r="E1827" s="570" t="str">
        <f>E$13</f>
        <v>CNES_ESTABELECIMENTO</v>
      </c>
      <c r="F1827" s="570"/>
      <c r="G1827" s="570"/>
      <c r="H1827" s="570"/>
    </row>
    <row r="1828" spans="1:9" ht="22.5" hidden="1">
      <c r="B1828" s="640"/>
      <c r="C1828" s="641"/>
      <c r="D1828" s="564"/>
      <c r="E1828" s="76" t="s">
        <v>12</v>
      </c>
      <c r="F1828" s="77" t="s">
        <v>3815</v>
      </c>
      <c r="G1828" s="51" t="s">
        <v>3756</v>
      </c>
      <c r="H1828" s="77" t="s">
        <v>3814</v>
      </c>
    </row>
    <row r="1829" spans="1:9" ht="14.65" hidden="1" customHeight="1">
      <c r="B1829" s="638" t="s">
        <v>6435</v>
      </c>
      <c r="C1829" s="636" t="s">
        <v>6436</v>
      </c>
      <c r="D1829" s="595">
        <v>0</v>
      </c>
      <c r="E1829" s="593">
        <v>0</v>
      </c>
      <c r="F1829" s="589">
        <f t="shared" ref="F1829" si="199">D1829*E1829</f>
        <v>0</v>
      </c>
      <c r="G1829" s="591">
        <f t="shared" ref="G1829" si="200">E1829/12</f>
        <v>0</v>
      </c>
      <c r="H1829" s="589">
        <f t="shared" ref="H1829" si="201">F1829/12</f>
        <v>0</v>
      </c>
    </row>
    <row r="1830" spans="1:9" ht="14.65" hidden="1" customHeight="1">
      <c r="B1830" s="639"/>
      <c r="C1830" s="637"/>
      <c r="D1830" s="596"/>
      <c r="E1830" s="594"/>
      <c r="F1830" s="590"/>
      <c r="G1830" s="592"/>
      <c r="H1830" s="590"/>
    </row>
    <row r="1831" spans="1:9" hidden="1">
      <c r="B1831" s="571" t="s">
        <v>7793</v>
      </c>
      <c r="C1831" s="571"/>
      <c r="D1831" s="18">
        <f>SUM(D1829)</f>
        <v>0</v>
      </c>
      <c r="E1831" s="19">
        <f>SUM(E1829)</f>
        <v>0</v>
      </c>
      <c r="F1831" s="18">
        <f>SUM(F1829)</f>
        <v>0</v>
      </c>
      <c r="G1831" s="19">
        <f>SUM(G1829)</f>
        <v>0</v>
      </c>
      <c r="H1831" s="18">
        <f>SUM(H1829)</f>
        <v>0</v>
      </c>
    </row>
    <row r="1832" spans="1:9" hidden="1">
      <c r="B1832" s="16"/>
      <c r="C1832" s="16"/>
      <c r="D1832" s="35"/>
      <c r="E1832" s="34"/>
      <c r="F1832" s="35"/>
      <c r="G1832" s="16"/>
      <c r="H1832" s="16"/>
    </row>
    <row r="1833" spans="1:9" s="5" customFormat="1" ht="15" customHeight="1">
      <c r="A1833" s="4" t="s">
        <v>476</v>
      </c>
      <c r="B1833" s="576" t="s">
        <v>476</v>
      </c>
      <c r="C1833" s="577"/>
      <c r="D1833" s="564" t="str">
        <f>D$13</f>
        <v>SIGTAP
08/2025</v>
      </c>
      <c r="E1833" s="570" t="str">
        <f>E$13</f>
        <v>CNES_ESTABELECIMENTO</v>
      </c>
      <c r="F1833" s="570"/>
      <c r="G1833" s="570"/>
      <c r="H1833" s="570"/>
      <c r="I1833" s="106"/>
    </row>
    <row r="1834" spans="1:9" s="5" customFormat="1" ht="22.5">
      <c r="A1834" s="4">
        <v>0</v>
      </c>
      <c r="B1834" s="578"/>
      <c r="C1834" s="579"/>
      <c r="D1834" s="564"/>
      <c r="E1834" s="12" t="s">
        <v>12</v>
      </c>
      <c r="F1834" s="50" t="s">
        <v>3815</v>
      </c>
      <c r="G1834" s="51" t="s">
        <v>3756</v>
      </c>
      <c r="H1834" s="50" t="s">
        <v>3814</v>
      </c>
      <c r="I1834" s="106"/>
    </row>
    <row r="1835" spans="1:9">
      <c r="A1835" s="4">
        <v>306010020</v>
      </c>
      <c r="B1835" s="14" t="s">
        <v>697</v>
      </c>
      <c r="C1835" s="14" t="s">
        <v>698</v>
      </c>
      <c r="D1835" s="501">
        <v>504.9</v>
      </c>
      <c r="E1835" s="250">
        <v>0</v>
      </c>
      <c r="F1835" s="3">
        <f t="shared" ref="F1835:F1841" si="202">D1835*E1835</f>
        <v>0</v>
      </c>
      <c r="G1835" s="1">
        <f t="shared" ref="G1835:H1841" si="203">E1835/12</f>
        <v>0</v>
      </c>
      <c r="H1835" s="3">
        <f t="shared" si="203"/>
        <v>0</v>
      </c>
    </row>
    <row r="1836" spans="1:9">
      <c r="B1836" s="14" t="s">
        <v>2840</v>
      </c>
      <c r="C1836" s="14" t="s">
        <v>4435</v>
      </c>
      <c r="D1836" s="501">
        <v>180</v>
      </c>
      <c r="E1836" s="250">
        <v>0</v>
      </c>
      <c r="F1836" s="3">
        <f t="shared" si="202"/>
        <v>0</v>
      </c>
      <c r="G1836" s="1">
        <f t="shared" ref="G1836:G1837" si="204">E1836/12</f>
        <v>0</v>
      </c>
      <c r="H1836" s="3">
        <f t="shared" ref="H1836:H1837" si="205">F1836/12</f>
        <v>0</v>
      </c>
    </row>
    <row r="1837" spans="1:9">
      <c r="B1837" s="14" t="s">
        <v>2843</v>
      </c>
      <c r="C1837" s="14" t="s">
        <v>4436</v>
      </c>
      <c r="D1837" s="501">
        <v>8.09</v>
      </c>
      <c r="E1837" s="250">
        <v>0</v>
      </c>
      <c r="F1837" s="3">
        <f t="shared" si="202"/>
        <v>0</v>
      </c>
      <c r="G1837" s="1">
        <f t="shared" si="204"/>
        <v>0</v>
      </c>
      <c r="H1837" s="3">
        <f t="shared" si="205"/>
        <v>0</v>
      </c>
    </row>
    <row r="1838" spans="1:9">
      <c r="A1838" s="4">
        <v>306020092</v>
      </c>
      <c r="B1838" s="14" t="s">
        <v>699</v>
      </c>
      <c r="C1838" s="14" t="s">
        <v>700</v>
      </c>
      <c r="D1838" s="501">
        <v>8.09</v>
      </c>
      <c r="E1838" s="250">
        <v>0</v>
      </c>
      <c r="F1838" s="112">
        <f t="shared" si="202"/>
        <v>0</v>
      </c>
      <c r="G1838" s="2">
        <f t="shared" si="203"/>
        <v>0</v>
      </c>
      <c r="H1838" s="112">
        <f t="shared" si="203"/>
        <v>0</v>
      </c>
      <c r="I1838" s="114"/>
    </row>
    <row r="1839" spans="1:9">
      <c r="A1839" s="4">
        <v>306020106</v>
      </c>
      <c r="B1839" s="14" t="s">
        <v>701</v>
      </c>
      <c r="C1839" s="14" t="s">
        <v>702</v>
      </c>
      <c r="D1839" s="501">
        <v>8.09</v>
      </c>
      <c r="E1839" s="250">
        <v>0</v>
      </c>
      <c r="F1839" s="112">
        <f t="shared" si="202"/>
        <v>0</v>
      </c>
      <c r="G1839" s="2">
        <f t="shared" si="203"/>
        <v>0</v>
      </c>
      <c r="H1839" s="112">
        <f t="shared" si="203"/>
        <v>0</v>
      </c>
      <c r="I1839" s="114"/>
    </row>
    <row r="1840" spans="1:9">
      <c r="A1840" s="4">
        <v>306020130</v>
      </c>
      <c r="B1840" s="14" t="s">
        <v>703</v>
      </c>
      <c r="C1840" s="14" t="s">
        <v>704</v>
      </c>
      <c r="D1840" s="501">
        <v>8.09</v>
      </c>
      <c r="E1840" s="250">
        <v>0</v>
      </c>
      <c r="F1840" s="112">
        <f t="shared" si="202"/>
        <v>0</v>
      </c>
      <c r="G1840" s="2">
        <f t="shared" si="203"/>
        <v>0</v>
      </c>
      <c r="H1840" s="112">
        <f t="shared" si="203"/>
        <v>0</v>
      </c>
      <c r="I1840" s="114"/>
    </row>
    <row r="1841" spans="1:8">
      <c r="A1841" s="4">
        <v>306020157</v>
      </c>
      <c r="B1841" s="14" t="s">
        <v>705</v>
      </c>
      <c r="C1841" s="14" t="s">
        <v>706</v>
      </c>
      <c r="D1841" s="501">
        <v>17.78</v>
      </c>
      <c r="E1841" s="250">
        <v>0</v>
      </c>
      <c r="F1841" s="3">
        <f t="shared" si="202"/>
        <v>0</v>
      </c>
      <c r="G1841" s="1">
        <f t="shared" si="203"/>
        <v>0</v>
      </c>
      <c r="H1841" s="3">
        <f t="shared" si="203"/>
        <v>0</v>
      </c>
    </row>
    <row r="1842" spans="1:8">
      <c r="A1842" s="4" t="s">
        <v>1</v>
      </c>
      <c r="B1842" s="583" t="s">
        <v>7806</v>
      </c>
      <c r="C1842" s="584"/>
      <c r="D1842" s="18">
        <f>SUM(D1835:D1841)</f>
        <v>735.04000000000008</v>
      </c>
      <c r="E1842" s="19">
        <f>SUM(E1835:E1841)</f>
        <v>0</v>
      </c>
      <c r="F1842" s="18">
        <f>SUM(F1835:F1841)</f>
        <v>0</v>
      </c>
      <c r="G1842" s="19">
        <f>SUM(G1835:G1841)</f>
        <v>0</v>
      </c>
      <c r="H1842" s="18">
        <f>SUM(H1835:H1841)</f>
        <v>0</v>
      </c>
    </row>
    <row r="1843" spans="1:8">
      <c r="A1843" s="4">
        <v>0</v>
      </c>
      <c r="B1843" s="16"/>
      <c r="C1843" s="16"/>
      <c r="D1843" s="16"/>
      <c r="E1843" s="34"/>
      <c r="F1843" s="35"/>
      <c r="G1843" s="16"/>
      <c r="H1843" s="16"/>
    </row>
    <row r="1844" spans="1:8" ht="14.65" customHeight="1">
      <c r="B1844" s="575" t="s">
        <v>484</v>
      </c>
      <c r="C1844" s="575"/>
      <c r="D1844" s="564" t="str">
        <f>D$13</f>
        <v>SIGTAP
08/2025</v>
      </c>
      <c r="E1844" s="570" t="str">
        <f>E$13</f>
        <v>CNES_ESTABELECIMENTO</v>
      </c>
      <c r="F1844" s="570"/>
      <c r="G1844" s="570"/>
      <c r="H1844" s="570"/>
    </row>
    <row r="1845" spans="1:8" ht="22.5">
      <c r="B1845" s="575"/>
      <c r="C1845" s="575"/>
      <c r="D1845" s="564"/>
      <c r="E1845" s="58" t="s">
        <v>12</v>
      </c>
      <c r="F1845" s="59" t="s">
        <v>3815</v>
      </c>
      <c r="G1845" s="60" t="s">
        <v>3756</v>
      </c>
      <c r="H1845" s="59" t="s">
        <v>3814</v>
      </c>
    </row>
    <row r="1846" spans="1:8" ht="14.25" customHeight="1">
      <c r="B1846" s="57" t="s">
        <v>2851</v>
      </c>
      <c r="C1846" s="149" t="s">
        <v>4437</v>
      </c>
      <c r="D1846" s="62">
        <v>22.33</v>
      </c>
      <c r="E1846" s="252">
        <v>0</v>
      </c>
      <c r="F1846" s="45">
        <f>D1846*E1846</f>
        <v>0</v>
      </c>
      <c r="G1846" s="46">
        <f t="shared" ref="G1846:G1848" si="206">E1846/12</f>
        <v>0</v>
      </c>
      <c r="H1846" s="45">
        <f t="shared" ref="H1846:H1848" si="207">F1846/12</f>
        <v>0</v>
      </c>
    </row>
    <row r="1847" spans="1:8" ht="14.25" customHeight="1">
      <c r="B1847" s="57" t="s">
        <v>2852</v>
      </c>
      <c r="C1847" s="149" t="s">
        <v>4438</v>
      </c>
      <c r="D1847" s="62">
        <v>67</v>
      </c>
      <c r="E1847" s="252">
        <v>0</v>
      </c>
      <c r="F1847" s="45">
        <f t="shared" ref="F1847:F1848" si="208">D1847*E1847</f>
        <v>0</v>
      </c>
      <c r="G1847" s="46">
        <f t="shared" si="206"/>
        <v>0</v>
      </c>
      <c r="H1847" s="45">
        <f t="shared" si="207"/>
        <v>0</v>
      </c>
    </row>
    <row r="1848" spans="1:8" ht="14.25" customHeight="1">
      <c r="B1848" s="57" t="s">
        <v>2853</v>
      </c>
      <c r="C1848" s="149" t="s">
        <v>4439</v>
      </c>
      <c r="D1848" s="62">
        <v>34</v>
      </c>
      <c r="E1848" s="252">
        <v>0</v>
      </c>
      <c r="F1848" s="45">
        <f t="shared" si="208"/>
        <v>0</v>
      </c>
      <c r="G1848" s="46">
        <f t="shared" si="206"/>
        <v>0</v>
      </c>
      <c r="H1848" s="45">
        <f t="shared" si="207"/>
        <v>0</v>
      </c>
    </row>
    <row r="1849" spans="1:8">
      <c r="B1849" s="571" t="s">
        <v>7722</v>
      </c>
      <c r="C1849" s="571"/>
      <c r="D1849" s="18">
        <f>SUM(D1846:D1848)</f>
        <v>123.33</v>
      </c>
      <c r="E1849" s="19">
        <f>SUM(E1846:E1848)</f>
        <v>0</v>
      </c>
      <c r="F1849" s="18">
        <f>SUM(F1846:F1848)</f>
        <v>0</v>
      </c>
      <c r="G1849" s="19">
        <f>SUM(G1846:G1848)</f>
        <v>0</v>
      </c>
      <c r="H1849" s="18">
        <f>SUM(H1846:H1848)</f>
        <v>0</v>
      </c>
    </row>
    <row r="1850" spans="1:8">
      <c r="B1850" s="55"/>
      <c r="C1850" s="55"/>
      <c r="D1850" s="16"/>
      <c r="E1850" s="34"/>
      <c r="F1850" s="35"/>
      <c r="G1850" s="16"/>
      <c r="H1850" s="16"/>
    </row>
    <row r="1851" spans="1:8" ht="14.65" customHeight="1">
      <c r="B1851" s="575" t="s">
        <v>492</v>
      </c>
      <c r="C1851" s="575"/>
      <c r="D1851" s="564" t="str">
        <f>D$13</f>
        <v>SIGTAP
08/2025</v>
      </c>
      <c r="E1851" s="570" t="str">
        <f>E$13</f>
        <v>CNES_ESTABELECIMENTO</v>
      </c>
      <c r="F1851" s="570"/>
      <c r="G1851" s="570"/>
      <c r="H1851" s="570"/>
    </row>
    <row r="1852" spans="1:8" ht="22.5">
      <c r="B1852" s="575"/>
      <c r="C1852" s="575"/>
      <c r="D1852" s="564"/>
      <c r="E1852" s="58" t="s">
        <v>12</v>
      </c>
      <c r="F1852" s="59" t="s">
        <v>3815</v>
      </c>
      <c r="G1852" s="60" t="s">
        <v>3756</v>
      </c>
      <c r="H1852" s="59" t="s">
        <v>3814</v>
      </c>
    </row>
    <row r="1853" spans="1:8" ht="14.25" customHeight="1">
      <c r="B1853" s="57" t="s">
        <v>2870</v>
      </c>
      <c r="C1853" s="149" t="s">
        <v>4440</v>
      </c>
      <c r="D1853" s="95">
        <v>172</v>
      </c>
      <c r="E1853" s="252">
        <v>0</v>
      </c>
      <c r="F1853" s="45">
        <f t="shared" ref="F1853" si="209">D1853*E1853</f>
        <v>0</v>
      </c>
      <c r="G1853" s="46">
        <f t="shared" ref="G1853" si="210">E1853/12</f>
        <v>0</v>
      </c>
      <c r="H1853" s="45">
        <f t="shared" ref="H1853" si="211">F1853/12</f>
        <v>0</v>
      </c>
    </row>
    <row r="1854" spans="1:8" ht="14.25" customHeight="1">
      <c r="B1854" s="57" t="s">
        <v>2871</v>
      </c>
      <c r="C1854" s="149" t="s">
        <v>4441</v>
      </c>
      <c r="D1854" s="95">
        <v>150.5</v>
      </c>
      <c r="E1854" s="252">
        <v>0</v>
      </c>
      <c r="F1854" s="45">
        <f t="shared" ref="F1854:F1856" si="212">D1854*E1854</f>
        <v>0</v>
      </c>
      <c r="G1854" s="46">
        <f t="shared" ref="G1854:G1856" si="213">E1854/12</f>
        <v>0</v>
      </c>
      <c r="H1854" s="45">
        <f t="shared" ref="H1854:H1856" si="214">F1854/12</f>
        <v>0</v>
      </c>
    </row>
    <row r="1855" spans="1:8" ht="14.25" customHeight="1">
      <c r="B1855" s="57" t="s">
        <v>2872</v>
      </c>
      <c r="C1855" s="149" t="s">
        <v>4442</v>
      </c>
      <c r="D1855" s="95">
        <v>172</v>
      </c>
      <c r="E1855" s="252">
        <v>0</v>
      </c>
      <c r="F1855" s="45">
        <f t="shared" si="212"/>
        <v>0</v>
      </c>
      <c r="G1855" s="46">
        <f t="shared" si="213"/>
        <v>0</v>
      </c>
      <c r="H1855" s="45">
        <f t="shared" si="214"/>
        <v>0</v>
      </c>
    </row>
    <row r="1856" spans="1:8" ht="14.25" customHeight="1">
      <c r="B1856" s="57" t="s">
        <v>2873</v>
      </c>
      <c r="C1856" s="149" t="s">
        <v>4443</v>
      </c>
      <c r="D1856" s="95">
        <v>150.5</v>
      </c>
      <c r="E1856" s="252">
        <v>0</v>
      </c>
      <c r="F1856" s="45">
        <f t="shared" si="212"/>
        <v>0</v>
      </c>
      <c r="G1856" s="46">
        <f t="shared" si="213"/>
        <v>0</v>
      </c>
      <c r="H1856" s="45">
        <f t="shared" si="214"/>
        <v>0</v>
      </c>
    </row>
    <row r="1857" spans="2:9">
      <c r="B1857" s="571" t="s">
        <v>7792</v>
      </c>
      <c r="C1857" s="571"/>
      <c r="D1857" s="18">
        <f>SUM(D1853:D1856)</f>
        <v>645</v>
      </c>
      <c r="E1857" s="19">
        <f>SUM(E1853:E1856)</f>
        <v>0</v>
      </c>
      <c r="F1857" s="18">
        <f>SUM(F1853:F1856)</f>
        <v>0</v>
      </c>
      <c r="G1857" s="19">
        <f>SUM(G1853:G1856)</f>
        <v>0</v>
      </c>
      <c r="H1857" s="18">
        <f>SUM(H1853:H1856)</f>
        <v>0</v>
      </c>
    </row>
    <row r="1858" spans="2:9">
      <c r="B1858" s="16"/>
      <c r="C1858" s="16"/>
      <c r="D1858" s="16"/>
      <c r="E1858" s="34"/>
      <c r="F1858" s="35"/>
      <c r="G1858" s="16"/>
      <c r="H1858" s="16"/>
    </row>
    <row r="1859" spans="2:9">
      <c r="B1859" s="567" t="s">
        <v>6458</v>
      </c>
      <c r="C1859" s="567"/>
      <c r="D1859" s="260">
        <f>D1645+D1652+D1680+D1825+D1831+D1842+D1849+D1857</f>
        <v>268965.78000000003</v>
      </c>
      <c r="E1859" s="261">
        <f>E1645+E1652+E1680+E1825+E1831+E1842+E1849+E1857</f>
        <v>0</v>
      </c>
      <c r="F1859" s="260">
        <f>F1645+F1652+F1680+F1825+F1831+F1842+F1849+F1857</f>
        <v>0</v>
      </c>
      <c r="G1859" s="261">
        <f>G1645+G1652+G1680+G1825+G1831+G1842+G1849+G1857</f>
        <v>0</v>
      </c>
      <c r="H1859" s="260">
        <f>H1645+H1652+H1680+H1825+H1831+H1842+H1849+H1857</f>
        <v>0</v>
      </c>
    </row>
    <row r="1860" spans="2:9">
      <c r="B1860" s="16"/>
      <c r="C1860" s="16"/>
      <c r="D1860" s="16"/>
      <c r="E1860" s="34"/>
      <c r="F1860" s="35"/>
      <c r="G1860" s="16"/>
      <c r="H1860" s="16"/>
    </row>
    <row r="1861" spans="2:9" ht="14.65" customHeight="1">
      <c r="B1861" s="576" t="s">
        <v>1050</v>
      </c>
      <c r="C1861" s="577"/>
      <c r="D1861" s="604" t="str">
        <f>D$13</f>
        <v>SIGTAP
08/2025</v>
      </c>
      <c r="E1861" s="621" t="str">
        <f>E$13</f>
        <v>CNES_ESTABELECIMENTO</v>
      </c>
      <c r="F1861" s="622"/>
      <c r="G1861" s="622"/>
      <c r="H1861" s="623"/>
    </row>
    <row r="1862" spans="2:9" ht="22.5">
      <c r="B1862" s="578"/>
      <c r="C1862" s="579"/>
      <c r="D1862" s="605"/>
      <c r="E1862" s="12" t="s">
        <v>12</v>
      </c>
      <c r="F1862" s="50" t="s">
        <v>3815</v>
      </c>
      <c r="G1862" s="51" t="s">
        <v>3756</v>
      </c>
      <c r="H1862" s="50" t="s">
        <v>3814</v>
      </c>
    </row>
    <row r="1863" spans="2:9" ht="14.25" customHeight="1">
      <c r="B1863" s="96" t="s">
        <v>1720</v>
      </c>
      <c r="C1863" s="121" t="s">
        <v>5626</v>
      </c>
      <c r="D1863" s="62">
        <v>771.6</v>
      </c>
      <c r="E1863" s="252">
        <v>0</v>
      </c>
      <c r="F1863" s="111">
        <f t="shared" ref="F1863" si="215">D1863*E1863</f>
        <v>0</v>
      </c>
      <c r="G1863" s="64">
        <f t="shared" ref="G1863" si="216">E1863/12</f>
        <v>0</v>
      </c>
      <c r="H1863" s="111">
        <f t="shared" ref="H1863" si="217">F1863/12</f>
        <v>0</v>
      </c>
      <c r="I1863" s="114"/>
    </row>
    <row r="1864" spans="2:9">
      <c r="B1864" s="583" t="s">
        <v>7793</v>
      </c>
      <c r="C1864" s="584"/>
      <c r="D1864" s="18">
        <f>SUM(D1863)</f>
        <v>771.6</v>
      </c>
      <c r="E1864" s="19">
        <f>SUM(E1863)</f>
        <v>0</v>
      </c>
      <c r="F1864" s="18">
        <f>SUM(F1863)</f>
        <v>0</v>
      </c>
      <c r="G1864" s="19">
        <f>SUM(G1863)</f>
        <v>0</v>
      </c>
      <c r="H1864" s="18">
        <f>SUM(H1863)</f>
        <v>0</v>
      </c>
    </row>
    <row r="1865" spans="2:9">
      <c r="B1865" s="55"/>
      <c r="C1865" s="55"/>
      <c r="D1865" s="16"/>
      <c r="E1865" s="34"/>
      <c r="F1865" s="35"/>
      <c r="G1865" s="16"/>
      <c r="H1865" s="16"/>
    </row>
    <row r="1866" spans="2:9">
      <c r="B1866" s="576" t="s">
        <v>1098</v>
      </c>
      <c r="C1866" s="577"/>
      <c r="D1866" s="604" t="str">
        <f>D$13</f>
        <v>SIGTAP
08/2025</v>
      </c>
      <c r="E1866" s="621" t="str">
        <f>E$13</f>
        <v>CNES_ESTABELECIMENTO</v>
      </c>
      <c r="F1866" s="622"/>
      <c r="G1866" s="622"/>
      <c r="H1866" s="623"/>
    </row>
    <row r="1867" spans="2:9" ht="22.5">
      <c r="B1867" s="578"/>
      <c r="C1867" s="579"/>
      <c r="D1867" s="605"/>
      <c r="E1867" s="12" t="s">
        <v>12</v>
      </c>
      <c r="F1867" s="50" t="s">
        <v>3815</v>
      </c>
      <c r="G1867" s="51" t="s">
        <v>3756</v>
      </c>
      <c r="H1867" s="50" t="s">
        <v>3814</v>
      </c>
    </row>
    <row r="1868" spans="2:9" ht="14.25" customHeight="1">
      <c r="B1868" s="96" t="s">
        <v>1818</v>
      </c>
      <c r="C1868" s="121" t="s">
        <v>5237</v>
      </c>
      <c r="D1868" s="62">
        <v>1081.48</v>
      </c>
      <c r="E1868" s="252">
        <v>0</v>
      </c>
      <c r="F1868" s="111">
        <f t="shared" ref="F1868" si="218">D1868*E1868</f>
        <v>0</v>
      </c>
      <c r="G1868" s="64">
        <f t="shared" ref="G1868" si="219">E1868/12</f>
        <v>0</v>
      </c>
      <c r="H1868" s="111">
        <f t="shared" ref="H1868" si="220">F1868/12</f>
        <v>0</v>
      </c>
    </row>
    <row r="1869" spans="2:9">
      <c r="B1869" s="583" t="s">
        <v>7793</v>
      </c>
      <c r="C1869" s="584"/>
      <c r="D1869" s="18">
        <f>SUM(D1868)</f>
        <v>1081.48</v>
      </c>
      <c r="E1869" s="19">
        <f>SUM(E1868)</f>
        <v>0</v>
      </c>
      <c r="F1869" s="18">
        <f>SUM(F1868)</f>
        <v>0</v>
      </c>
      <c r="G1869" s="19">
        <f>SUM(G1868)</f>
        <v>0</v>
      </c>
      <c r="H1869" s="18">
        <f>SUM(H1868)</f>
        <v>0</v>
      </c>
    </row>
    <row r="1870" spans="2:9">
      <c r="B1870" s="55"/>
      <c r="C1870" s="55"/>
      <c r="D1870" s="16"/>
      <c r="E1870" s="34"/>
      <c r="F1870" s="35"/>
      <c r="G1870" s="16"/>
      <c r="H1870" s="16"/>
    </row>
    <row r="1871" spans="2:9" ht="14.65" customHeight="1">
      <c r="B1871" s="643" t="s">
        <v>1132</v>
      </c>
      <c r="C1871" s="643"/>
      <c r="D1871" s="564" t="str">
        <f>D$13</f>
        <v>SIGTAP
08/2025</v>
      </c>
      <c r="E1871" s="570" t="str">
        <f>E$13</f>
        <v>CNES_ESTABELECIMENTO</v>
      </c>
      <c r="F1871" s="570"/>
      <c r="G1871" s="570"/>
      <c r="H1871" s="570"/>
    </row>
    <row r="1872" spans="2:9" ht="22.5">
      <c r="B1872" s="643"/>
      <c r="C1872" s="643"/>
      <c r="D1872" s="564"/>
      <c r="E1872" s="58" t="s">
        <v>12</v>
      </c>
      <c r="F1872" s="59" t="s">
        <v>3815</v>
      </c>
      <c r="G1872" s="60" t="s">
        <v>3756</v>
      </c>
      <c r="H1872" s="59" t="s">
        <v>3814</v>
      </c>
    </row>
    <row r="1873" spans="2:8" ht="14.25" customHeight="1">
      <c r="B1873" s="96" t="s">
        <v>3116</v>
      </c>
      <c r="C1873" s="121" t="s">
        <v>5627</v>
      </c>
      <c r="D1873" s="95">
        <v>92.95</v>
      </c>
      <c r="E1873" s="252">
        <v>0</v>
      </c>
      <c r="F1873" s="45">
        <f t="shared" ref="F1873:F1877" si="221">D1873*E1873</f>
        <v>0</v>
      </c>
      <c r="G1873" s="46">
        <f t="shared" ref="G1873:G1877" si="222">E1873/12</f>
        <v>0</v>
      </c>
      <c r="H1873" s="45">
        <f t="shared" ref="H1873:H1877" si="223">F1873/12</f>
        <v>0</v>
      </c>
    </row>
    <row r="1874" spans="2:8" ht="14.25" customHeight="1">
      <c r="B1874" s="96" t="s">
        <v>1847</v>
      </c>
      <c r="C1874" s="121" t="s">
        <v>5628</v>
      </c>
      <c r="D1874" s="95">
        <v>92.95</v>
      </c>
      <c r="E1874" s="252">
        <v>0</v>
      </c>
      <c r="F1874" s="45">
        <f t="shared" si="221"/>
        <v>0</v>
      </c>
      <c r="G1874" s="46">
        <f t="shared" si="222"/>
        <v>0</v>
      </c>
      <c r="H1874" s="45">
        <f t="shared" si="223"/>
        <v>0</v>
      </c>
    </row>
    <row r="1875" spans="2:8" ht="14.25" customHeight="1">
      <c r="B1875" s="96" t="s">
        <v>1848</v>
      </c>
      <c r="C1875" s="121" t="s">
        <v>5629</v>
      </c>
      <c r="D1875" s="95">
        <v>92.95</v>
      </c>
      <c r="E1875" s="252">
        <v>0</v>
      </c>
      <c r="F1875" s="45">
        <f t="shared" si="221"/>
        <v>0</v>
      </c>
      <c r="G1875" s="46">
        <f t="shared" si="222"/>
        <v>0</v>
      </c>
      <c r="H1875" s="45">
        <f t="shared" si="223"/>
        <v>0</v>
      </c>
    </row>
    <row r="1876" spans="2:8" ht="14.25" customHeight="1">
      <c r="B1876" s="96" t="s">
        <v>3117</v>
      </c>
      <c r="C1876" s="121" t="s">
        <v>5630</v>
      </c>
      <c r="D1876" s="95">
        <v>92.95</v>
      </c>
      <c r="E1876" s="252">
        <v>0</v>
      </c>
      <c r="F1876" s="45">
        <f t="shared" si="221"/>
        <v>0</v>
      </c>
      <c r="G1876" s="46">
        <f t="shared" si="222"/>
        <v>0</v>
      </c>
      <c r="H1876" s="45">
        <f t="shared" si="223"/>
        <v>0</v>
      </c>
    </row>
    <row r="1877" spans="2:8" ht="14.25" customHeight="1">
      <c r="B1877" s="96" t="s">
        <v>3119</v>
      </c>
      <c r="C1877" s="121" t="s">
        <v>5631</v>
      </c>
      <c r="D1877" s="95">
        <v>97</v>
      </c>
      <c r="E1877" s="252">
        <v>0</v>
      </c>
      <c r="F1877" s="45">
        <f t="shared" si="221"/>
        <v>0</v>
      </c>
      <c r="G1877" s="46">
        <f t="shared" si="222"/>
        <v>0</v>
      </c>
      <c r="H1877" s="45">
        <f t="shared" si="223"/>
        <v>0</v>
      </c>
    </row>
    <row r="1878" spans="2:8">
      <c r="B1878" s="583" t="s">
        <v>7803</v>
      </c>
      <c r="C1878" s="584"/>
      <c r="D1878" s="18">
        <f>SUM(D1873:D1877)</f>
        <v>468.8</v>
      </c>
      <c r="E1878" s="19">
        <f>SUM(E1873:E1877)</f>
        <v>0</v>
      </c>
      <c r="F1878" s="18">
        <f>SUM(F1873:F1877)</f>
        <v>0</v>
      </c>
      <c r="G1878" s="19">
        <f>SUM(G1873:G1877)</f>
        <v>0</v>
      </c>
      <c r="H1878" s="18">
        <f>SUM(H1873:H1877)</f>
        <v>0</v>
      </c>
    </row>
    <row r="1879" spans="2:8">
      <c r="B1879" s="55"/>
      <c r="C1879" s="55"/>
      <c r="D1879" s="16"/>
      <c r="E1879" s="34"/>
      <c r="F1879" s="35"/>
      <c r="G1879" s="16"/>
      <c r="H1879" s="16"/>
    </row>
    <row r="1880" spans="2:8" ht="14.65" customHeight="1">
      <c r="B1880" s="575" t="s">
        <v>1404</v>
      </c>
      <c r="C1880" s="575"/>
      <c r="D1880" s="564" t="str">
        <f>D$13</f>
        <v>SIGTAP
08/2025</v>
      </c>
      <c r="E1880" s="570" t="str">
        <f>E$13</f>
        <v>CNES_ESTABELECIMENTO</v>
      </c>
      <c r="F1880" s="570"/>
      <c r="G1880" s="570"/>
      <c r="H1880" s="570"/>
    </row>
    <row r="1881" spans="2:8" ht="22.5">
      <c r="B1881" s="575"/>
      <c r="C1881" s="575"/>
      <c r="D1881" s="564"/>
      <c r="E1881" s="58" t="s">
        <v>12</v>
      </c>
      <c r="F1881" s="59" t="s">
        <v>3815</v>
      </c>
      <c r="G1881" s="60" t="s">
        <v>3756</v>
      </c>
      <c r="H1881" s="59" t="s">
        <v>3814</v>
      </c>
    </row>
    <row r="1882" spans="2:8" ht="14.25" customHeight="1">
      <c r="B1882" s="96" t="s">
        <v>3243</v>
      </c>
      <c r="C1882" s="121" t="s">
        <v>5632</v>
      </c>
      <c r="D1882" s="62">
        <v>80.47</v>
      </c>
      <c r="E1882" s="252">
        <v>0</v>
      </c>
      <c r="F1882" s="45">
        <f t="shared" ref="F1882:F1884" si="224">D1882*E1882</f>
        <v>0</v>
      </c>
      <c r="G1882" s="46">
        <f t="shared" ref="G1882:G1884" si="225">E1882/12</f>
        <v>0</v>
      </c>
      <c r="H1882" s="45">
        <f t="shared" ref="H1882:H1884" si="226">F1882/12</f>
        <v>0</v>
      </c>
    </row>
    <row r="1883" spans="2:8" ht="14.25" customHeight="1">
      <c r="B1883" s="96" t="s">
        <v>3244</v>
      </c>
      <c r="C1883" s="121" t="s">
        <v>5633</v>
      </c>
      <c r="D1883" s="62">
        <v>88.91</v>
      </c>
      <c r="E1883" s="252">
        <v>0</v>
      </c>
      <c r="F1883" s="45">
        <f t="shared" si="224"/>
        <v>0</v>
      </c>
      <c r="G1883" s="46">
        <f t="shared" si="225"/>
        <v>0</v>
      </c>
      <c r="H1883" s="45">
        <f t="shared" si="226"/>
        <v>0</v>
      </c>
    </row>
    <row r="1884" spans="2:8" ht="14.25" customHeight="1">
      <c r="B1884" s="96" t="s">
        <v>3254</v>
      </c>
      <c r="C1884" s="121" t="s">
        <v>5634</v>
      </c>
      <c r="D1884" s="62">
        <v>87.78</v>
      </c>
      <c r="E1884" s="252">
        <v>0</v>
      </c>
      <c r="F1884" s="45">
        <f t="shared" si="224"/>
        <v>0</v>
      </c>
      <c r="G1884" s="46">
        <f t="shared" si="225"/>
        <v>0</v>
      </c>
      <c r="H1884" s="45">
        <f t="shared" si="226"/>
        <v>0</v>
      </c>
    </row>
    <row r="1885" spans="2:8">
      <c r="B1885" s="571" t="s">
        <v>7722</v>
      </c>
      <c r="C1885" s="571"/>
      <c r="D1885" s="18">
        <f>SUM(D1882:D1884)</f>
        <v>257.15999999999997</v>
      </c>
      <c r="E1885" s="19">
        <f>SUM(E1882:E1884)</f>
        <v>0</v>
      </c>
      <c r="F1885" s="18">
        <f>SUM(F1882:F1884)</f>
        <v>0</v>
      </c>
      <c r="G1885" s="19">
        <f>SUM(G1882:G1884)</f>
        <v>0</v>
      </c>
      <c r="H1885" s="18">
        <f>SUM(H1882:H1884)</f>
        <v>0</v>
      </c>
    </row>
    <row r="1886" spans="2:8">
      <c r="B1886" s="55"/>
      <c r="C1886" s="55"/>
      <c r="D1886" s="16"/>
      <c r="E1886" s="34"/>
      <c r="F1886" s="35"/>
      <c r="G1886" s="16"/>
      <c r="H1886" s="16"/>
    </row>
    <row r="1887" spans="2:8" ht="14.65" customHeight="1">
      <c r="B1887" s="576" t="s">
        <v>1569</v>
      </c>
      <c r="C1887" s="577"/>
      <c r="D1887" s="564" t="str">
        <f>D$13</f>
        <v>SIGTAP
08/2025</v>
      </c>
      <c r="E1887" s="570" t="str">
        <f>E$13</f>
        <v>CNES_ESTABELECIMENTO</v>
      </c>
      <c r="F1887" s="570"/>
      <c r="G1887" s="570"/>
      <c r="H1887" s="570"/>
    </row>
    <row r="1888" spans="2:8" ht="22.5">
      <c r="B1888" s="578"/>
      <c r="C1888" s="579"/>
      <c r="D1888" s="564"/>
      <c r="E1888" s="12" t="s">
        <v>12</v>
      </c>
      <c r="F1888" s="50" t="s">
        <v>3815</v>
      </c>
      <c r="G1888" s="51" t="s">
        <v>3756</v>
      </c>
      <c r="H1888" s="50" t="s">
        <v>3814</v>
      </c>
    </row>
    <row r="1889" spans="2:8" ht="14.25" customHeight="1">
      <c r="B1889" s="96" t="s">
        <v>3327</v>
      </c>
      <c r="C1889" s="149" t="s">
        <v>6368</v>
      </c>
      <c r="D1889" s="506">
        <v>43.75</v>
      </c>
      <c r="E1889" s="252">
        <v>0</v>
      </c>
      <c r="F1889" s="45">
        <f t="shared" ref="F1889" si="227">D1889*E1889</f>
        <v>0</v>
      </c>
      <c r="G1889" s="46">
        <f t="shared" ref="G1889" si="228">E1889/12</f>
        <v>0</v>
      </c>
      <c r="H1889" s="45">
        <f t="shared" ref="H1889" si="229">F1889/12</f>
        <v>0</v>
      </c>
    </row>
    <row r="1890" spans="2:8" ht="14.25" customHeight="1">
      <c r="B1890" s="96" t="s">
        <v>3335</v>
      </c>
      <c r="C1890" s="121" t="s">
        <v>5635</v>
      </c>
      <c r="D1890" s="95">
        <v>480</v>
      </c>
      <c r="E1890" s="252">
        <v>0</v>
      </c>
      <c r="F1890" s="45">
        <f t="shared" ref="F1890" si="230">D1890*E1890</f>
        <v>0</v>
      </c>
      <c r="G1890" s="46">
        <f t="shared" ref="G1890" si="231">E1890/12</f>
        <v>0</v>
      </c>
      <c r="H1890" s="45">
        <f t="shared" ref="H1890" si="232">F1890/12</f>
        <v>0</v>
      </c>
    </row>
    <row r="1891" spans="2:8">
      <c r="B1891" s="583" t="s">
        <v>7801</v>
      </c>
      <c r="C1891" s="584"/>
      <c r="D1891" s="18">
        <f>SUM(D1889:D1890)</f>
        <v>523.75</v>
      </c>
      <c r="E1891" s="19">
        <f>SUM(E1889:E1890)</f>
        <v>0</v>
      </c>
      <c r="F1891" s="18">
        <f>SUM(F1889:F1890)</f>
        <v>0</v>
      </c>
      <c r="G1891" s="19">
        <f>SUM(G1889:G1890)</f>
        <v>0</v>
      </c>
      <c r="H1891" s="18">
        <f>SUM(H1889:H1890)</f>
        <v>0</v>
      </c>
    </row>
    <row r="1892" spans="2:8">
      <c r="B1892" s="55"/>
      <c r="C1892" s="55"/>
      <c r="D1892" s="16"/>
      <c r="E1892" s="34"/>
      <c r="F1892" s="35"/>
      <c r="G1892" s="16"/>
      <c r="H1892" s="16"/>
    </row>
    <row r="1893" spans="2:8" ht="14.65" customHeight="1">
      <c r="B1893" s="575" t="s">
        <v>1585</v>
      </c>
      <c r="C1893" s="575"/>
      <c r="D1893" s="564" t="str">
        <f>D$13</f>
        <v>SIGTAP
08/2025</v>
      </c>
      <c r="E1893" s="570" t="str">
        <f>E$13</f>
        <v>CNES_ESTABELECIMENTO</v>
      </c>
      <c r="F1893" s="570"/>
      <c r="G1893" s="570"/>
      <c r="H1893" s="570"/>
    </row>
    <row r="1894" spans="2:8" ht="22.5">
      <c r="B1894" s="575"/>
      <c r="C1894" s="575"/>
      <c r="D1894" s="564"/>
      <c r="E1894" s="58" t="s">
        <v>12</v>
      </c>
      <c r="F1894" s="59" t="s">
        <v>3815</v>
      </c>
      <c r="G1894" s="60" t="s">
        <v>3756</v>
      </c>
      <c r="H1894" s="59" t="s">
        <v>3814</v>
      </c>
    </row>
    <row r="1895" spans="2:8" ht="14.25" customHeight="1">
      <c r="B1895" s="96" t="s">
        <v>3350</v>
      </c>
      <c r="C1895" s="121" t="s">
        <v>5636</v>
      </c>
      <c r="D1895" s="49">
        <v>126</v>
      </c>
      <c r="E1895" s="252">
        <v>0</v>
      </c>
      <c r="F1895" s="45">
        <f t="shared" ref="F1895:F1896" si="233">D1895*E1895</f>
        <v>0</v>
      </c>
      <c r="G1895" s="46">
        <f t="shared" ref="G1895:G1896" si="234">E1895/12</f>
        <v>0</v>
      </c>
      <c r="H1895" s="45">
        <f t="shared" ref="H1895:H1896" si="235">F1895/12</f>
        <v>0</v>
      </c>
    </row>
    <row r="1896" spans="2:8" ht="14.25" customHeight="1">
      <c r="B1896" s="96" t="s">
        <v>3371</v>
      </c>
      <c r="C1896" s="121" t="s">
        <v>5637</v>
      </c>
      <c r="D1896" s="501">
        <v>260.10000000000002</v>
      </c>
      <c r="E1896" s="252">
        <v>0</v>
      </c>
      <c r="F1896" s="45">
        <f t="shared" si="233"/>
        <v>0</v>
      </c>
      <c r="G1896" s="46">
        <f t="shared" si="234"/>
        <v>0</v>
      </c>
      <c r="H1896" s="45">
        <f t="shared" si="235"/>
        <v>0</v>
      </c>
    </row>
    <row r="1897" spans="2:8">
      <c r="B1897" s="583" t="s">
        <v>7801</v>
      </c>
      <c r="C1897" s="584"/>
      <c r="D1897" s="18">
        <f>SUM(D1895:D1896)</f>
        <v>386.1</v>
      </c>
      <c r="E1897" s="19">
        <f>SUM(E1895:E1896)</f>
        <v>0</v>
      </c>
      <c r="F1897" s="18">
        <f>SUM(F1895:F1896)</f>
        <v>0</v>
      </c>
      <c r="G1897" s="19">
        <f>SUM(G1895:G1896)</f>
        <v>0</v>
      </c>
      <c r="H1897" s="18">
        <f>SUM(H1895:H1896)</f>
        <v>0</v>
      </c>
    </row>
    <row r="1898" spans="2:8">
      <c r="B1898" s="55"/>
      <c r="C1898" s="55"/>
      <c r="D1898" s="16"/>
      <c r="E1898" s="34"/>
      <c r="F1898" s="35"/>
      <c r="G1898" s="16"/>
      <c r="H1898" s="16"/>
    </row>
    <row r="1899" spans="2:8" ht="14.65" customHeight="1">
      <c r="B1899" s="576" t="s">
        <v>1594</v>
      </c>
      <c r="C1899" s="577"/>
      <c r="D1899" s="564" t="str">
        <f>D$13</f>
        <v>SIGTAP
08/2025</v>
      </c>
      <c r="E1899" s="570" t="str">
        <f>E$13</f>
        <v>CNES_ESTABELECIMENTO</v>
      </c>
      <c r="F1899" s="570"/>
      <c r="G1899" s="570"/>
      <c r="H1899" s="570"/>
    </row>
    <row r="1900" spans="2:8" ht="22.5">
      <c r="B1900" s="578"/>
      <c r="C1900" s="579"/>
      <c r="D1900" s="564"/>
      <c r="E1900" s="12" t="s">
        <v>12</v>
      </c>
      <c r="F1900" s="50" t="s">
        <v>3815</v>
      </c>
      <c r="G1900" s="51" t="s">
        <v>3756</v>
      </c>
      <c r="H1900" s="50" t="s">
        <v>3814</v>
      </c>
    </row>
    <row r="1901" spans="2:8" ht="14.25" customHeight="1">
      <c r="B1901" s="96" t="s">
        <v>3375</v>
      </c>
      <c r="C1901" s="121" t="s">
        <v>5638</v>
      </c>
      <c r="D1901" s="509">
        <v>73.150000000000006</v>
      </c>
      <c r="E1901" s="252">
        <v>0</v>
      </c>
      <c r="F1901" s="45">
        <f t="shared" ref="F1901" si="236">D1901*E1901</f>
        <v>0</v>
      </c>
      <c r="G1901" s="46">
        <f t="shared" ref="G1901" si="237">E1901/12</f>
        <v>0</v>
      </c>
      <c r="H1901" s="45">
        <f t="shared" ref="H1901" si="238">F1901/12</f>
        <v>0</v>
      </c>
    </row>
    <row r="1902" spans="2:8">
      <c r="B1902" s="583" t="s">
        <v>7793</v>
      </c>
      <c r="C1902" s="584"/>
      <c r="D1902" s="18">
        <f>SUM(D1901)</f>
        <v>73.150000000000006</v>
      </c>
      <c r="E1902" s="19">
        <f>SUM(E1901)</f>
        <v>0</v>
      </c>
      <c r="F1902" s="18">
        <f>SUM(F1901)</f>
        <v>0</v>
      </c>
      <c r="G1902" s="19">
        <f>SUM(G1901)</f>
        <v>0</v>
      </c>
      <c r="H1902" s="18">
        <f>SUM(H1901)</f>
        <v>0</v>
      </c>
    </row>
    <row r="1903" spans="2:8">
      <c r="B1903" s="55"/>
      <c r="C1903" s="55"/>
      <c r="D1903" s="16"/>
      <c r="E1903" s="34"/>
      <c r="F1903" s="35"/>
      <c r="G1903" s="16"/>
      <c r="H1903" s="16"/>
    </row>
    <row r="1904" spans="2:8" ht="14.65" customHeight="1">
      <c r="B1904" s="576" t="s">
        <v>1947</v>
      </c>
      <c r="C1904" s="577"/>
      <c r="D1904" s="564" t="str">
        <f>D$13</f>
        <v>SIGTAP
08/2025</v>
      </c>
      <c r="E1904" s="570" t="str">
        <f>E$13</f>
        <v>CNES_ESTABELECIMENTO</v>
      </c>
      <c r="F1904" s="570"/>
      <c r="G1904" s="570"/>
      <c r="H1904" s="570"/>
    </row>
    <row r="1905" spans="2:8" ht="22.5">
      <c r="B1905" s="578"/>
      <c r="C1905" s="579"/>
      <c r="D1905" s="564"/>
      <c r="E1905" s="12" t="s">
        <v>12</v>
      </c>
      <c r="F1905" s="50" t="s">
        <v>3815</v>
      </c>
      <c r="G1905" s="51" t="s">
        <v>3756</v>
      </c>
      <c r="H1905" s="50" t="s">
        <v>3814</v>
      </c>
    </row>
    <row r="1906" spans="2:8" ht="14.25" customHeight="1">
      <c r="B1906" s="57" t="s">
        <v>2049</v>
      </c>
      <c r="C1906" s="149" t="s">
        <v>5449</v>
      </c>
      <c r="D1906" s="62">
        <v>0</v>
      </c>
      <c r="E1906" s="252">
        <v>0</v>
      </c>
      <c r="F1906" s="45">
        <f t="shared" ref="F1906" si="239">D1906*E1906</f>
        <v>0</v>
      </c>
      <c r="G1906" s="46">
        <f t="shared" ref="G1906" si="240">E1906/12</f>
        <v>0</v>
      </c>
      <c r="H1906" s="45">
        <f t="shared" ref="H1906" si="241">F1906/12</f>
        <v>0</v>
      </c>
    </row>
    <row r="1907" spans="2:8">
      <c r="B1907" s="583" t="s">
        <v>7793</v>
      </c>
      <c r="C1907" s="584"/>
      <c r="D1907" s="18">
        <f>SUM(D1906)</f>
        <v>0</v>
      </c>
      <c r="E1907" s="19">
        <f>SUM(E1906)</f>
        <v>0</v>
      </c>
      <c r="F1907" s="18">
        <f>SUM(F1906)</f>
        <v>0</v>
      </c>
      <c r="G1907" s="19">
        <f>SUM(G1906)</f>
        <v>0</v>
      </c>
      <c r="H1907" s="18">
        <f>SUM(H1906)</f>
        <v>0</v>
      </c>
    </row>
    <row r="1908" spans="2:8">
      <c r="B1908" s="16"/>
      <c r="C1908" s="16"/>
      <c r="D1908" s="16"/>
      <c r="E1908" s="34"/>
      <c r="F1908" s="35"/>
      <c r="G1908" s="16"/>
      <c r="H1908" s="16"/>
    </row>
    <row r="1909" spans="2:8">
      <c r="B1909" s="567" t="s">
        <v>6459</v>
      </c>
      <c r="C1909" s="567"/>
      <c r="D1909" s="260">
        <f>D1864+D1869+D1878+D1885+D1891+D1897+D1902+D1907</f>
        <v>3562.04</v>
      </c>
      <c r="E1909" s="261">
        <f>E1864+E1869+E1878+E1885+E1891+E1897+E1902+E1907</f>
        <v>0</v>
      </c>
      <c r="F1909" s="260">
        <f>F1864+F1869+F1878+F1885+F1891+F1897+F1902+F1907</f>
        <v>0</v>
      </c>
      <c r="G1909" s="261">
        <f>G1864+G1869+G1878+G1885+G1891+G1897+G1902+G1907</f>
        <v>0</v>
      </c>
      <c r="H1909" s="260">
        <f>H1864+H1869+H1878+H1885+H1891+H1897+H1902+H1907</f>
        <v>0</v>
      </c>
    </row>
    <row r="1910" spans="2:8">
      <c r="B1910" s="41"/>
      <c r="C1910" s="41"/>
      <c r="D1910" s="41"/>
      <c r="E1910" s="88"/>
      <c r="F1910" s="92"/>
      <c r="G1910" s="41"/>
      <c r="H1910" s="41"/>
    </row>
    <row r="1911" spans="2:8">
      <c r="B1911" s="565" t="s">
        <v>8777</v>
      </c>
      <c r="C1911" s="566"/>
      <c r="D1911" s="262">
        <f>D1631+D1859+D1909</f>
        <v>298534.89</v>
      </c>
      <c r="E1911" s="263">
        <f>E461+E1302+E1582+E1909</f>
        <v>0</v>
      </c>
      <c r="F1911" s="262">
        <f>F461+F1302+F1582+F1909</f>
        <v>0</v>
      </c>
      <c r="G1911" s="263">
        <f>G461+G1302+G1582+G1909</f>
        <v>0</v>
      </c>
      <c r="H1911" s="262">
        <f>H461+H1302+H1582+H1909</f>
        <v>0</v>
      </c>
    </row>
    <row r="1912" spans="2:8">
      <c r="B1912" s="41"/>
      <c r="C1912" s="41"/>
      <c r="D1912" s="41"/>
      <c r="E1912" s="88"/>
      <c r="F1912" s="92"/>
      <c r="G1912" s="41"/>
      <c r="H1912" s="41"/>
    </row>
    <row r="1913" spans="2:8">
      <c r="B1913" s="569" t="s">
        <v>8779</v>
      </c>
      <c r="C1913" s="569"/>
      <c r="D1913" s="569"/>
      <c r="E1913" s="569"/>
      <c r="F1913" s="569"/>
      <c r="G1913" s="569"/>
      <c r="H1913" s="569"/>
    </row>
    <row r="1914" spans="2:8">
      <c r="B1914" s="41"/>
      <c r="C1914" s="41"/>
      <c r="D1914" s="41"/>
      <c r="E1914" s="88"/>
      <c r="F1914" s="92"/>
      <c r="G1914" s="41"/>
      <c r="H1914" s="41"/>
    </row>
    <row r="1915" spans="2:8">
      <c r="B1915" s="643" t="s">
        <v>4509</v>
      </c>
      <c r="C1915" s="643"/>
      <c r="D1915" s="564" t="str">
        <f>D$13</f>
        <v>SIGTAP
08/2025</v>
      </c>
      <c r="E1915" s="570" t="str">
        <f>E$13</f>
        <v>CNES_ESTABELECIMENTO</v>
      </c>
      <c r="F1915" s="570"/>
      <c r="G1915" s="570"/>
      <c r="H1915" s="570"/>
    </row>
    <row r="1916" spans="2:8" ht="22.5">
      <c r="B1916" s="643"/>
      <c r="C1916" s="643"/>
      <c r="D1916" s="564"/>
      <c r="E1916" s="58" t="s">
        <v>12</v>
      </c>
      <c r="F1916" s="59" t="s">
        <v>3815</v>
      </c>
      <c r="G1916" s="60" t="s">
        <v>3756</v>
      </c>
      <c r="H1916" s="59" t="s">
        <v>3814</v>
      </c>
    </row>
    <row r="1917" spans="2:8">
      <c r="B1917" s="100" t="s">
        <v>3497</v>
      </c>
      <c r="C1917" s="100" t="s">
        <v>6203</v>
      </c>
      <c r="D1917" s="497">
        <v>130</v>
      </c>
      <c r="E1917" s="249">
        <v>0</v>
      </c>
      <c r="F1917" s="3">
        <f>D1917*E1917</f>
        <v>0</v>
      </c>
      <c r="G1917" s="1">
        <f>E1917/12</f>
        <v>0</v>
      </c>
      <c r="H1917" s="3">
        <f>F1917/12</f>
        <v>0</v>
      </c>
    </row>
    <row r="1918" spans="2:8">
      <c r="B1918" s="100" t="s">
        <v>3498</v>
      </c>
      <c r="C1918" s="100" t="s">
        <v>6204</v>
      </c>
      <c r="D1918" s="497">
        <v>890.6</v>
      </c>
      <c r="E1918" s="249">
        <v>0</v>
      </c>
      <c r="F1918" s="3">
        <f t="shared" ref="F1918:F1981" si="242">D1918*E1918</f>
        <v>0</v>
      </c>
      <c r="G1918" s="1">
        <f t="shared" ref="G1918:H1981" si="243">E1918/12</f>
        <v>0</v>
      </c>
      <c r="H1918" s="3">
        <f t="shared" si="243"/>
        <v>0</v>
      </c>
    </row>
    <row r="1919" spans="2:8">
      <c r="B1919" s="100" t="s">
        <v>3499</v>
      </c>
      <c r="C1919" s="100" t="s">
        <v>6205</v>
      </c>
      <c r="D1919" s="497">
        <v>485.6</v>
      </c>
      <c r="E1919" s="249">
        <v>0</v>
      </c>
      <c r="F1919" s="3">
        <f t="shared" si="242"/>
        <v>0</v>
      </c>
      <c r="G1919" s="1">
        <f t="shared" si="243"/>
        <v>0</v>
      </c>
      <c r="H1919" s="3">
        <f t="shared" si="243"/>
        <v>0</v>
      </c>
    </row>
    <row r="1920" spans="2:8">
      <c r="B1920" s="100" t="s">
        <v>3500</v>
      </c>
      <c r="C1920" s="100" t="s">
        <v>6206</v>
      </c>
      <c r="D1920" s="497">
        <v>1170</v>
      </c>
      <c r="E1920" s="249">
        <v>0</v>
      </c>
      <c r="F1920" s="3">
        <f t="shared" si="242"/>
        <v>0</v>
      </c>
      <c r="G1920" s="1">
        <f t="shared" si="243"/>
        <v>0</v>
      </c>
      <c r="H1920" s="3">
        <f t="shared" si="243"/>
        <v>0</v>
      </c>
    </row>
    <row r="1921" spans="2:8">
      <c r="B1921" s="100" t="s">
        <v>3501</v>
      </c>
      <c r="C1921" s="100" t="s">
        <v>6207</v>
      </c>
      <c r="D1921" s="497">
        <v>419.2</v>
      </c>
      <c r="E1921" s="249">
        <v>0</v>
      </c>
      <c r="F1921" s="3">
        <f t="shared" si="242"/>
        <v>0</v>
      </c>
      <c r="G1921" s="1">
        <f t="shared" si="243"/>
        <v>0</v>
      </c>
      <c r="H1921" s="3">
        <f t="shared" si="243"/>
        <v>0</v>
      </c>
    </row>
    <row r="1922" spans="2:8">
      <c r="B1922" s="100" t="s">
        <v>3502</v>
      </c>
      <c r="C1922" s="100" t="s">
        <v>6208</v>
      </c>
      <c r="D1922" s="497">
        <v>170.3</v>
      </c>
      <c r="E1922" s="249">
        <v>0</v>
      </c>
      <c r="F1922" s="3">
        <f t="shared" si="242"/>
        <v>0</v>
      </c>
      <c r="G1922" s="1">
        <f t="shared" si="243"/>
        <v>0</v>
      </c>
      <c r="H1922" s="3">
        <f t="shared" si="243"/>
        <v>0</v>
      </c>
    </row>
    <row r="1923" spans="2:8">
      <c r="B1923" s="100" t="s">
        <v>3503</v>
      </c>
      <c r="C1923" s="100" t="s">
        <v>6209</v>
      </c>
      <c r="D1923" s="497">
        <v>99.75</v>
      </c>
      <c r="E1923" s="249">
        <v>0</v>
      </c>
      <c r="F1923" s="3">
        <f t="shared" si="242"/>
        <v>0</v>
      </c>
      <c r="G1923" s="1">
        <f t="shared" si="243"/>
        <v>0</v>
      </c>
      <c r="H1923" s="3">
        <f t="shared" si="243"/>
        <v>0</v>
      </c>
    </row>
    <row r="1924" spans="2:8">
      <c r="B1924" s="100" t="s">
        <v>3504</v>
      </c>
      <c r="C1924" s="100" t="s">
        <v>6210</v>
      </c>
      <c r="D1924" s="497">
        <v>299</v>
      </c>
      <c r="E1924" s="249">
        <v>0</v>
      </c>
      <c r="F1924" s="3">
        <f t="shared" si="242"/>
        <v>0</v>
      </c>
      <c r="G1924" s="1">
        <f t="shared" si="243"/>
        <v>0</v>
      </c>
      <c r="H1924" s="3">
        <f t="shared" si="243"/>
        <v>0</v>
      </c>
    </row>
    <row r="1925" spans="2:8">
      <c r="B1925" s="100" t="s">
        <v>3505</v>
      </c>
      <c r="C1925" s="100" t="s">
        <v>6211</v>
      </c>
      <c r="D1925" s="497">
        <v>239.4</v>
      </c>
      <c r="E1925" s="249">
        <v>0</v>
      </c>
      <c r="F1925" s="3">
        <f t="shared" si="242"/>
        <v>0</v>
      </c>
      <c r="G1925" s="1">
        <f t="shared" si="243"/>
        <v>0</v>
      </c>
      <c r="H1925" s="3">
        <f t="shared" si="243"/>
        <v>0</v>
      </c>
    </row>
    <row r="1926" spans="2:8">
      <c r="B1926" s="100" t="s">
        <v>3506</v>
      </c>
      <c r="C1926" s="100" t="s">
        <v>6212</v>
      </c>
      <c r="D1926" s="497">
        <v>764.5</v>
      </c>
      <c r="E1926" s="249">
        <v>0</v>
      </c>
      <c r="F1926" s="3">
        <f t="shared" si="242"/>
        <v>0</v>
      </c>
      <c r="G1926" s="1">
        <f t="shared" si="243"/>
        <v>0</v>
      </c>
      <c r="H1926" s="3">
        <f t="shared" si="243"/>
        <v>0</v>
      </c>
    </row>
    <row r="1927" spans="2:8">
      <c r="B1927" s="100" t="s">
        <v>3507</v>
      </c>
      <c r="C1927" s="100" t="s">
        <v>6213</v>
      </c>
      <c r="D1927" s="497">
        <v>79.95</v>
      </c>
      <c r="E1927" s="249">
        <v>0</v>
      </c>
      <c r="F1927" s="3">
        <f t="shared" si="242"/>
        <v>0</v>
      </c>
      <c r="G1927" s="1">
        <f t="shared" si="243"/>
        <v>0</v>
      </c>
      <c r="H1927" s="3">
        <f t="shared" si="243"/>
        <v>0</v>
      </c>
    </row>
    <row r="1928" spans="2:8">
      <c r="B1928" s="100" t="s">
        <v>3508</v>
      </c>
      <c r="C1928" s="100" t="s">
        <v>6214</v>
      </c>
      <c r="D1928" s="497">
        <v>53.2</v>
      </c>
      <c r="E1928" s="249">
        <v>0</v>
      </c>
      <c r="F1928" s="3">
        <f t="shared" si="242"/>
        <v>0</v>
      </c>
      <c r="G1928" s="1">
        <f t="shared" si="243"/>
        <v>0</v>
      </c>
      <c r="H1928" s="3">
        <f t="shared" si="243"/>
        <v>0</v>
      </c>
    </row>
    <row r="1929" spans="2:8">
      <c r="B1929" s="100" t="s">
        <v>3509</v>
      </c>
      <c r="C1929" s="100" t="s">
        <v>6215</v>
      </c>
      <c r="D1929" s="497">
        <v>79.95</v>
      </c>
      <c r="E1929" s="249">
        <v>0</v>
      </c>
      <c r="F1929" s="3">
        <f t="shared" si="242"/>
        <v>0</v>
      </c>
      <c r="G1929" s="1">
        <f t="shared" si="243"/>
        <v>0</v>
      </c>
      <c r="H1929" s="3">
        <f t="shared" si="243"/>
        <v>0</v>
      </c>
    </row>
    <row r="1930" spans="2:8">
      <c r="B1930" s="100" t="s">
        <v>3510</v>
      </c>
      <c r="C1930" s="100" t="s">
        <v>6216</v>
      </c>
      <c r="D1930" s="497">
        <v>130.19999999999999</v>
      </c>
      <c r="E1930" s="249">
        <v>0</v>
      </c>
      <c r="F1930" s="3">
        <f t="shared" si="242"/>
        <v>0</v>
      </c>
      <c r="G1930" s="1">
        <f t="shared" si="243"/>
        <v>0</v>
      </c>
      <c r="H1930" s="3">
        <f t="shared" si="243"/>
        <v>0</v>
      </c>
    </row>
    <row r="1931" spans="2:8">
      <c r="B1931" s="100" t="s">
        <v>3511</v>
      </c>
      <c r="C1931" s="100" t="s">
        <v>6217</v>
      </c>
      <c r="D1931" s="497">
        <v>170.3</v>
      </c>
      <c r="E1931" s="249">
        <v>0</v>
      </c>
      <c r="F1931" s="3">
        <f t="shared" si="242"/>
        <v>0</v>
      </c>
      <c r="G1931" s="1">
        <f t="shared" si="243"/>
        <v>0</v>
      </c>
      <c r="H1931" s="3">
        <f t="shared" si="243"/>
        <v>0</v>
      </c>
    </row>
    <row r="1932" spans="2:8">
      <c r="B1932" s="100" t="s">
        <v>3512</v>
      </c>
      <c r="C1932" s="100" t="s">
        <v>6218</v>
      </c>
      <c r="D1932" s="497">
        <v>43.89</v>
      </c>
      <c r="E1932" s="249">
        <v>0</v>
      </c>
      <c r="F1932" s="3">
        <f t="shared" si="242"/>
        <v>0</v>
      </c>
      <c r="G1932" s="1">
        <f t="shared" si="243"/>
        <v>0</v>
      </c>
      <c r="H1932" s="3">
        <f t="shared" si="243"/>
        <v>0</v>
      </c>
    </row>
    <row r="1933" spans="2:8">
      <c r="B1933" s="100" t="s">
        <v>3513</v>
      </c>
      <c r="C1933" s="100" t="s">
        <v>6219</v>
      </c>
      <c r="D1933" s="497">
        <v>65</v>
      </c>
      <c r="E1933" s="249">
        <v>0</v>
      </c>
      <c r="F1933" s="3">
        <f t="shared" si="242"/>
        <v>0</v>
      </c>
      <c r="G1933" s="1">
        <f t="shared" si="243"/>
        <v>0</v>
      </c>
      <c r="H1933" s="3">
        <f t="shared" si="243"/>
        <v>0</v>
      </c>
    </row>
    <row r="1934" spans="2:8">
      <c r="B1934" s="100" t="s">
        <v>3514</v>
      </c>
      <c r="C1934" s="100" t="s">
        <v>6220</v>
      </c>
      <c r="D1934" s="497">
        <v>0</v>
      </c>
      <c r="E1934" s="249">
        <v>0</v>
      </c>
      <c r="F1934" s="3">
        <f t="shared" si="242"/>
        <v>0</v>
      </c>
      <c r="G1934" s="1">
        <f t="shared" si="243"/>
        <v>0</v>
      </c>
      <c r="H1934" s="3">
        <f t="shared" si="243"/>
        <v>0</v>
      </c>
    </row>
    <row r="1935" spans="2:8">
      <c r="B1935" s="100" t="s">
        <v>3515</v>
      </c>
      <c r="C1935" s="100" t="s">
        <v>6221</v>
      </c>
      <c r="D1935" s="497">
        <v>0</v>
      </c>
      <c r="E1935" s="249">
        <v>0</v>
      </c>
      <c r="F1935" s="3">
        <f t="shared" si="242"/>
        <v>0</v>
      </c>
      <c r="G1935" s="1">
        <f t="shared" si="243"/>
        <v>0</v>
      </c>
      <c r="H1935" s="3">
        <f t="shared" si="243"/>
        <v>0</v>
      </c>
    </row>
    <row r="1936" spans="2:8">
      <c r="B1936" s="100" t="s">
        <v>3530</v>
      </c>
      <c r="C1936" s="100" t="s">
        <v>6222</v>
      </c>
      <c r="D1936" s="497">
        <v>195</v>
      </c>
      <c r="E1936" s="249">
        <v>0</v>
      </c>
      <c r="F1936" s="3">
        <f t="shared" si="242"/>
        <v>0</v>
      </c>
      <c r="G1936" s="1">
        <f t="shared" si="243"/>
        <v>0</v>
      </c>
      <c r="H1936" s="3">
        <f t="shared" si="243"/>
        <v>0</v>
      </c>
    </row>
    <row r="1937" spans="2:8">
      <c r="B1937" s="100" t="s">
        <v>3531</v>
      </c>
      <c r="C1937" s="100" t="s">
        <v>6223</v>
      </c>
      <c r="D1937" s="497">
        <v>159.6</v>
      </c>
      <c r="E1937" s="249">
        <v>0</v>
      </c>
      <c r="F1937" s="3">
        <f t="shared" si="242"/>
        <v>0</v>
      </c>
      <c r="G1937" s="1">
        <f t="shared" si="243"/>
        <v>0</v>
      </c>
      <c r="H1937" s="3">
        <f t="shared" si="243"/>
        <v>0</v>
      </c>
    </row>
    <row r="1938" spans="2:8">
      <c r="B1938" s="100" t="s">
        <v>3532</v>
      </c>
      <c r="C1938" s="100" t="s">
        <v>6224</v>
      </c>
      <c r="D1938" s="497">
        <v>910</v>
      </c>
      <c r="E1938" s="249">
        <v>0</v>
      </c>
      <c r="F1938" s="3">
        <f t="shared" si="242"/>
        <v>0</v>
      </c>
      <c r="G1938" s="1">
        <f t="shared" si="243"/>
        <v>0</v>
      </c>
      <c r="H1938" s="3">
        <f t="shared" si="243"/>
        <v>0</v>
      </c>
    </row>
    <row r="1939" spans="2:8">
      <c r="B1939" s="100" t="s">
        <v>3533</v>
      </c>
      <c r="C1939" s="100" t="s">
        <v>6225</v>
      </c>
      <c r="D1939" s="497">
        <v>319.2</v>
      </c>
      <c r="E1939" s="249">
        <v>0</v>
      </c>
      <c r="F1939" s="3">
        <f t="shared" si="242"/>
        <v>0</v>
      </c>
      <c r="G1939" s="1">
        <f t="shared" si="243"/>
        <v>0</v>
      </c>
      <c r="H1939" s="3">
        <f t="shared" si="243"/>
        <v>0</v>
      </c>
    </row>
    <row r="1940" spans="2:8">
      <c r="B1940" s="100" t="s">
        <v>3534</v>
      </c>
      <c r="C1940" s="100" t="s">
        <v>6226</v>
      </c>
      <c r="D1940" s="497">
        <v>260</v>
      </c>
      <c r="E1940" s="249">
        <v>0</v>
      </c>
      <c r="F1940" s="3">
        <f t="shared" si="242"/>
        <v>0</v>
      </c>
      <c r="G1940" s="1">
        <f t="shared" si="243"/>
        <v>0</v>
      </c>
      <c r="H1940" s="3">
        <f t="shared" si="243"/>
        <v>0</v>
      </c>
    </row>
    <row r="1941" spans="2:8">
      <c r="B1941" s="100" t="s">
        <v>3535</v>
      </c>
      <c r="C1941" s="100" t="s">
        <v>6227</v>
      </c>
      <c r="D1941" s="497">
        <v>209.7</v>
      </c>
      <c r="E1941" s="249">
        <v>0</v>
      </c>
      <c r="F1941" s="3">
        <f t="shared" si="242"/>
        <v>0</v>
      </c>
      <c r="G1941" s="1">
        <f t="shared" si="243"/>
        <v>0</v>
      </c>
      <c r="H1941" s="3">
        <f t="shared" si="243"/>
        <v>0</v>
      </c>
    </row>
    <row r="1942" spans="2:8">
      <c r="B1942" s="100" t="s">
        <v>3536</v>
      </c>
      <c r="C1942" s="100" t="s">
        <v>6228</v>
      </c>
      <c r="D1942" s="497">
        <v>130</v>
      </c>
      <c r="E1942" s="249">
        <v>0</v>
      </c>
      <c r="F1942" s="3">
        <f t="shared" si="242"/>
        <v>0</v>
      </c>
      <c r="G1942" s="1">
        <f t="shared" si="243"/>
        <v>0</v>
      </c>
      <c r="H1942" s="3">
        <f t="shared" si="243"/>
        <v>0</v>
      </c>
    </row>
    <row r="1943" spans="2:8">
      <c r="B1943" s="100" t="s">
        <v>3537</v>
      </c>
      <c r="C1943" s="100" t="s">
        <v>6229</v>
      </c>
      <c r="D1943" s="497">
        <v>250.8</v>
      </c>
      <c r="E1943" s="249">
        <v>0</v>
      </c>
      <c r="F1943" s="3">
        <f t="shared" si="242"/>
        <v>0</v>
      </c>
      <c r="G1943" s="1">
        <f t="shared" si="243"/>
        <v>0</v>
      </c>
      <c r="H1943" s="3">
        <f t="shared" si="243"/>
        <v>0</v>
      </c>
    </row>
    <row r="1944" spans="2:8">
      <c r="B1944" s="100" t="s">
        <v>3538</v>
      </c>
      <c r="C1944" s="100" t="s">
        <v>6230</v>
      </c>
      <c r="D1944" s="497">
        <v>520</v>
      </c>
      <c r="E1944" s="249">
        <v>0</v>
      </c>
      <c r="F1944" s="3">
        <f t="shared" si="242"/>
        <v>0</v>
      </c>
      <c r="G1944" s="1">
        <f t="shared" si="243"/>
        <v>0</v>
      </c>
      <c r="H1944" s="3">
        <f t="shared" si="243"/>
        <v>0</v>
      </c>
    </row>
    <row r="1945" spans="2:8">
      <c r="B1945" s="100" t="s">
        <v>3539</v>
      </c>
      <c r="C1945" s="100" t="s">
        <v>6231</v>
      </c>
      <c r="D1945" s="497">
        <v>119.7</v>
      </c>
      <c r="E1945" s="249">
        <v>0</v>
      </c>
      <c r="F1945" s="3">
        <f t="shared" si="242"/>
        <v>0</v>
      </c>
      <c r="G1945" s="1">
        <f t="shared" si="243"/>
        <v>0</v>
      </c>
      <c r="H1945" s="3">
        <f t="shared" si="243"/>
        <v>0</v>
      </c>
    </row>
    <row r="1946" spans="2:8">
      <c r="B1946" s="100" t="s">
        <v>3540</v>
      </c>
      <c r="C1946" s="100" t="s">
        <v>6232</v>
      </c>
      <c r="D1946" s="497">
        <v>290</v>
      </c>
      <c r="E1946" s="249">
        <v>0</v>
      </c>
      <c r="F1946" s="3">
        <f t="shared" si="242"/>
        <v>0</v>
      </c>
      <c r="G1946" s="1">
        <f t="shared" si="243"/>
        <v>0</v>
      </c>
      <c r="H1946" s="3">
        <f t="shared" si="243"/>
        <v>0</v>
      </c>
    </row>
    <row r="1947" spans="2:8">
      <c r="B1947" s="100" t="s">
        <v>3541</v>
      </c>
      <c r="C1947" s="100" t="s">
        <v>6233</v>
      </c>
      <c r="D1947" s="497">
        <v>299</v>
      </c>
      <c r="E1947" s="249">
        <v>0</v>
      </c>
      <c r="F1947" s="3">
        <f t="shared" si="242"/>
        <v>0</v>
      </c>
      <c r="G1947" s="1">
        <f t="shared" si="243"/>
        <v>0</v>
      </c>
      <c r="H1947" s="3">
        <f t="shared" si="243"/>
        <v>0</v>
      </c>
    </row>
    <row r="1948" spans="2:8">
      <c r="B1948" s="100" t="s">
        <v>3542</v>
      </c>
      <c r="C1948" s="100" t="s">
        <v>6234</v>
      </c>
      <c r="D1948" s="497">
        <v>150</v>
      </c>
      <c r="E1948" s="249">
        <v>0</v>
      </c>
      <c r="F1948" s="3">
        <f t="shared" si="242"/>
        <v>0</v>
      </c>
      <c r="G1948" s="1">
        <f t="shared" si="243"/>
        <v>0</v>
      </c>
      <c r="H1948" s="3">
        <f t="shared" si="243"/>
        <v>0</v>
      </c>
    </row>
    <row r="1949" spans="2:8">
      <c r="B1949" s="100" t="s">
        <v>3543</v>
      </c>
      <c r="C1949" s="100" t="s">
        <v>6235</v>
      </c>
      <c r="D1949" s="497">
        <v>948</v>
      </c>
      <c r="E1949" s="249">
        <v>0</v>
      </c>
      <c r="F1949" s="3">
        <f t="shared" si="242"/>
        <v>0</v>
      </c>
      <c r="G1949" s="1">
        <f t="shared" si="243"/>
        <v>0</v>
      </c>
      <c r="H1949" s="3">
        <f t="shared" si="243"/>
        <v>0</v>
      </c>
    </row>
    <row r="1950" spans="2:8">
      <c r="B1950" s="100" t="s">
        <v>3544</v>
      </c>
      <c r="C1950" s="100" t="s">
        <v>6236</v>
      </c>
      <c r="D1950" s="497">
        <v>520</v>
      </c>
      <c r="E1950" s="249">
        <v>0</v>
      </c>
      <c r="F1950" s="3">
        <f t="shared" si="242"/>
        <v>0</v>
      </c>
      <c r="G1950" s="1">
        <f t="shared" si="243"/>
        <v>0</v>
      </c>
      <c r="H1950" s="3">
        <f t="shared" si="243"/>
        <v>0</v>
      </c>
    </row>
    <row r="1951" spans="2:8">
      <c r="B1951" s="100" t="s">
        <v>3545</v>
      </c>
      <c r="C1951" s="100" t="s">
        <v>6503</v>
      </c>
      <c r="D1951" s="497">
        <v>139.69999999999999</v>
      </c>
      <c r="E1951" s="249">
        <v>0</v>
      </c>
      <c r="F1951" s="3">
        <f t="shared" si="242"/>
        <v>0</v>
      </c>
      <c r="G1951" s="1">
        <f t="shared" si="243"/>
        <v>0</v>
      </c>
      <c r="H1951" s="3">
        <f t="shared" si="243"/>
        <v>0</v>
      </c>
    </row>
    <row r="1952" spans="2:8">
      <c r="B1952" s="100" t="s">
        <v>3546</v>
      </c>
      <c r="C1952" s="100" t="s">
        <v>6504</v>
      </c>
      <c r="D1952" s="497">
        <v>598.5</v>
      </c>
      <c r="E1952" s="249">
        <v>0</v>
      </c>
      <c r="F1952" s="3">
        <f t="shared" si="242"/>
        <v>0</v>
      </c>
      <c r="G1952" s="1">
        <f t="shared" si="243"/>
        <v>0</v>
      </c>
      <c r="H1952" s="3">
        <f t="shared" si="243"/>
        <v>0</v>
      </c>
    </row>
    <row r="1953" spans="2:8">
      <c r="B1953" s="100" t="s">
        <v>3547</v>
      </c>
      <c r="C1953" s="100" t="s">
        <v>6505</v>
      </c>
      <c r="D1953" s="497">
        <v>600</v>
      </c>
      <c r="E1953" s="249">
        <v>0</v>
      </c>
      <c r="F1953" s="3">
        <f t="shared" si="242"/>
        <v>0</v>
      </c>
      <c r="G1953" s="1">
        <f t="shared" si="243"/>
        <v>0</v>
      </c>
      <c r="H1953" s="3">
        <f t="shared" si="243"/>
        <v>0</v>
      </c>
    </row>
    <row r="1954" spans="2:8">
      <c r="B1954" s="100" t="s">
        <v>3548</v>
      </c>
      <c r="C1954" s="100" t="s">
        <v>6506</v>
      </c>
      <c r="D1954" s="497">
        <v>1197</v>
      </c>
      <c r="E1954" s="249">
        <v>0</v>
      </c>
      <c r="F1954" s="3">
        <f t="shared" si="242"/>
        <v>0</v>
      </c>
      <c r="G1954" s="1">
        <f t="shared" si="243"/>
        <v>0</v>
      </c>
      <c r="H1954" s="3">
        <f t="shared" si="243"/>
        <v>0</v>
      </c>
    </row>
    <row r="1955" spans="2:8">
      <c r="B1955" s="100" t="s">
        <v>3549</v>
      </c>
      <c r="C1955" s="100" t="s">
        <v>6237</v>
      </c>
      <c r="D1955" s="497">
        <v>500.4</v>
      </c>
      <c r="E1955" s="249">
        <v>0</v>
      </c>
      <c r="F1955" s="3">
        <f t="shared" si="242"/>
        <v>0</v>
      </c>
      <c r="G1955" s="1">
        <f t="shared" si="243"/>
        <v>0</v>
      </c>
      <c r="H1955" s="3">
        <f t="shared" si="243"/>
        <v>0</v>
      </c>
    </row>
    <row r="1956" spans="2:8">
      <c r="B1956" s="100" t="s">
        <v>3550</v>
      </c>
      <c r="C1956" s="100" t="s">
        <v>6238</v>
      </c>
      <c r="D1956" s="497">
        <v>159.6</v>
      </c>
      <c r="E1956" s="249">
        <v>0</v>
      </c>
      <c r="F1956" s="3">
        <f t="shared" si="242"/>
        <v>0</v>
      </c>
      <c r="G1956" s="1">
        <f t="shared" si="243"/>
        <v>0</v>
      </c>
      <c r="H1956" s="3">
        <f t="shared" si="243"/>
        <v>0</v>
      </c>
    </row>
    <row r="1957" spans="2:8">
      <c r="B1957" s="100" t="s">
        <v>3551</v>
      </c>
      <c r="C1957" s="100" t="s">
        <v>6507</v>
      </c>
      <c r="D1957" s="497">
        <v>180.6</v>
      </c>
      <c r="E1957" s="249">
        <v>0</v>
      </c>
      <c r="F1957" s="3">
        <f t="shared" si="242"/>
        <v>0</v>
      </c>
      <c r="G1957" s="1">
        <f t="shared" si="243"/>
        <v>0</v>
      </c>
      <c r="H1957" s="3">
        <f t="shared" si="243"/>
        <v>0</v>
      </c>
    </row>
    <row r="1958" spans="2:8">
      <c r="B1958" s="100" t="s">
        <v>3552</v>
      </c>
      <c r="C1958" s="100" t="s">
        <v>6239</v>
      </c>
      <c r="D1958" s="497">
        <v>130</v>
      </c>
      <c r="E1958" s="249">
        <v>0</v>
      </c>
      <c r="F1958" s="3">
        <f t="shared" si="242"/>
        <v>0</v>
      </c>
      <c r="G1958" s="1">
        <f t="shared" si="243"/>
        <v>0</v>
      </c>
      <c r="H1958" s="3">
        <f t="shared" si="243"/>
        <v>0</v>
      </c>
    </row>
    <row r="1959" spans="2:8">
      <c r="B1959" s="100" t="s">
        <v>3553</v>
      </c>
      <c r="C1959" s="100" t="s">
        <v>6240</v>
      </c>
      <c r="D1959" s="497">
        <v>180.6</v>
      </c>
      <c r="E1959" s="249">
        <v>0</v>
      </c>
      <c r="F1959" s="3">
        <f t="shared" si="242"/>
        <v>0</v>
      </c>
      <c r="G1959" s="1">
        <f t="shared" si="243"/>
        <v>0</v>
      </c>
      <c r="H1959" s="3">
        <f t="shared" si="243"/>
        <v>0</v>
      </c>
    </row>
    <row r="1960" spans="2:8">
      <c r="B1960" s="100" t="s">
        <v>3554</v>
      </c>
      <c r="C1960" s="100" t="s">
        <v>6241</v>
      </c>
      <c r="D1960" s="497">
        <v>200</v>
      </c>
      <c r="E1960" s="249">
        <v>0</v>
      </c>
      <c r="F1960" s="3">
        <f t="shared" si="242"/>
        <v>0</v>
      </c>
      <c r="G1960" s="1">
        <f t="shared" si="243"/>
        <v>0</v>
      </c>
      <c r="H1960" s="3">
        <f t="shared" si="243"/>
        <v>0</v>
      </c>
    </row>
    <row r="1961" spans="2:8">
      <c r="B1961" s="100" t="s">
        <v>3555</v>
      </c>
      <c r="C1961" s="100" t="s">
        <v>6242</v>
      </c>
      <c r="D1961" s="497">
        <v>66.5</v>
      </c>
      <c r="E1961" s="249">
        <v>0</v>
      </c>
      <c r="F1961" s="3">
        <f t="shared" si="242"/>
        <v>0</v>
      </c>
      <c r="G1961" s="1">
        <f t="shared" si="243"/>
        <v>0</v>
      </c>
      <c r="H1961" s="3">
        <f t="shared" si="243"/>
        <v>0</v>
      </c>
    </row>
    <row r="1962" spans="2:8">
      <c r="B1962" s="100" t="s">
        <v>3556</v>
      </c>
      <c r="C1962" s="100" t="s">
        <v>6508</v>
      </c>
      <c r="D1962" s="497">
        <v>159.6</v>
      </c>
      <c r="E1962" s="249">
        <v>0</v>
      </c>
      <c r="F1962" s="3">
        <f t="shared" si="242"/>
        <v>0</v>
      </c>
      <c r="G1962" s="1">
        <f t="shared" si="243"/>
        <v>0</v>
      </c>
      <c r="H1962" s="3">
        <f t="shared" si="243"/>
        <v>0</v>
      </c>
    </row>
    <row r="1963" spans="2:8">
      <c r="B1963" s="100" t="s">
        <v>3557</v>
      </c>
      <c r="C1963" s="100" t="s">
        <v>6243</v>
      </c>
      <c r="D1963" s="497">
        <v>598.5</v>
      </c>
      <c r="E1963" s="249">
        <v>0</v>
      </c>
      <c r="F1963" s="3">
        <f t="shared" si="242"/>
        <v>0</v>
      </c>
      <c r="G1963" s="1">
        <f t="shared" si="243"/>
        <v>0</v>
      </c>
      <c r="H1963" s="3">
        <f t="shared" si="243"/>
        <v>0</v>
      </c>
    </row>
    <row r="1964" spans="2:8">
      <c r="B1964" s="100" t="s">
        <v>3558</v>
      </c>
      <c r="C1964" s="100" t="s">
        <v>6244</v>
      </c>
      <c r="D1964" s="497">
        <v>372.4</v>
      </c>
      <c r="E1964" s="249">
        <v>0</v>
      </c>
      <c r="F1964" s="3">
        <f t="shared" si="242"/>
        <v>0</v>
      </c>
      <c r="G1964" s="1">
        <f t="shared" si="243"/>
        <v>0</v>
      </c>
      <c r="H1964" s="3">
        <f t="shared" si="243"/>
        <v>0</v>
      </c>
    </row>
    <row r="1965" spans="2:8">
      <c r="B1965" s="100" t="s">
        <v>3559</v>
      </c>
      <c r="C1965" s="100" t="s">
        <v>6245</v>
      </c>
      <c r="D1965" s="497">
        <v>319.2</v>
      </c>
      <c r="E1965" s="249">
        <v>0</v>
      </c>
      <c r="F1965" s="3">
        <f t="shared" si="242"/>
        <v>0</v>
      </c>
      <c r="G1965" s="1">
        <f t="shared" si="243"/>
        <v>0</v>
      </c>
      <c r="H1965" s="3">
        <f t="shared" si="243"/>
        <v>0</v>
      </c>
    </row>
    <row r="1966" spans="2:8">
      <c r="B1966" s="100" t="s">
        <v>3560</v>
      </c>
      <c r="C1966" s="100" t="s">
        <v>6509</v>
      </c>
      <c r="D1966" s="497">
        <v>780</v>
      </c>
      <c r="E1966" s="249">
        <v>0</v>
      </c>
      <c r="F1966" s="3">
        <f t="shared" si="242"/>
        <v>0</v>
      </c>
      <c r="G1966" s="1">
        <f t="shared" si="243"/>
        <v>0</v>
      </c>
      <c r="H1966" s="3">
        <f t="shared" si="243"/>
        <v>0</v>
      </c>
    </row>
    <row r="1967" spans="2:8">
      <c r="B1967" s="100" t="s">
        <v>3561</v>
      </c>
      <c r="C1967" s="100" t="s">
        <v>6246</v>
      </c>
      <c r="D1967" s="497">
        <v>239.4</v>
      </c>
      <c r="E1967" s="249">
        <v>0</v>
      </c>
      <c r="F1967" s="3">
        <f t="shared" si="242"/>
        <v>0</v>
      </c>
      <c r="G1967" s="1">
        <f t="shared" si="243"/>
        <v>0</v>
      </c>
      <c r="H1967" s="3">
        <f t="shared" si="243"/>
        <v>0</v>
      </c>
    </row>
    <row r="1968" spans="2:8">
      <c r="B1968" s="100" t="s">
        <v>3562</v>
      </c>
      <c r="C1968" s="100" t="s">
        <v>6247</v>
      </c>
      <c r="D1968" s="497">
        <v>4716</v>
      </c>
      <c r="E1968" s="249">
        <v>0</v>
      </c>
      <c r="F1968" s="3">
        <f t="shared" si="242"/>
        <v>0</v>
      </c>
      <c r="G1968" s="1">
        <f t="shared" si="243"/>
        <v>0</v>
      </c>
      <c r="H1968" s="3">
        <f t="shared" si="243"/>
        <v>0</v>
      </c>
    </row>
    <row r="1969" spans="2:8">
      <c r="B1969" s="100" t="s">
        <v>3563</v>
      </c>
      <c r="C1969" s="100" t="s">
        <v>6510</v>
      </c>
      <c r="D1969" s="497">
        <v>4716</v>
      </c>
      <c r="E1969" s="249">
        <v>0</v>
      </c>
      <c r="F1969" s="3">
        <f t="shared" si="242"/>
        <v>0</v>
      </c>
      <c r="G1969" s="1">
        <f t="shared" si="243"/>
        <v>0</v>
      </c>
      <c r="H1969" s="3">
        <f t="shared" si="243"/>
        <v>0</v>
      </c>
    </row>
    <row r="1970" spans="2:8">
      <c r="B1970" s="100" t="s">
        <v>3564</v>
      </c>
      <c r="C1970" s="100" t="s">
        <v>6248</v>
      </c>
      <c r="D1970" s="497">
        <v>3990</v>
      </c>
      <c r="E1970" s="249">
        <v>0</v>
      </c>
      <c r="F1970" s="3">
        <f t="shared" si="242"/>
        <v>0</v>
      </c>
      <c r="G1970" s="1">
        <f t="shared" si="243"/>
        <v>0</v>
      </c>
      <c r="H1970" s="3">
        <f t="shared" si="243"/>
        <v>0</v>
      </c>
    </row>
    <row r="1971" spans="2:8">
      <c r="B1971" s="100" t="s">
        <v>3565</v>
      </c>
      <c r="C1971" s="100" t="s">
        <v>6249</v>
      </c>
      <c r="D1971" s="497">
        <v>3502.8</v>
      </c>
      <c r="E1971" s="249">
        <v>0</v>
      </c>
      <c r="F1971" s="3">
        <f t="shared" si="242"/>
        <v>0</v>
      </c>
      <c r="G1971" s="1">
        <f t="shared" si="243"/>
        <v>0</v>
      </c>
      <c r="H1971" s="3">
        <f t="shared" si="243"/>
        <v>0</v>
      </c>
    </row>
    <row r="1972" spans="2:8">
      <c r="B1972" s="100" t="s">
        <v>3566</v>
      </c>
      <c r="C1972" s="100" t="s">
        <v>6250</v>
      </c>
      <c r="D1972" s="497">
        <v>1596</v>
      </c>
      <c r="E1972" s="249">
        <v>0</v>
      </c>
      <c r="F1972" s="3">
        <f t="shared" si="242"/>
        <v>0</v>
      </c>
      <c r="G1972" s="1">
        <f t="shared" si="243"/>
        <v>0</v>
      </c>
      <c r="H1972" s="3">
        <f t="shared" si="243"/>
        <v>0</v>
      </c>
    </row>
    <row r="1973" spans="2:8">
      <c r="B1973" s="100" t="s">
        <v>3567</v>
      </c>
      <c r="C1973" s="100" t="s">
        <v>6511</v>
      </c>
      <c r="D1973" s="497">
        <v>2990</v>
      </c>
      <c r="E1973" s="249">
        <v>0</v>
      </c>
      <c r="F1973" s="3">
        <f t="shared" si="242"/>
        <v>0</v>
      </c>
      <c r="G1973" s="1">
        <f t="shared" si="243"/>
        <v>0</v>
      </c>
      <c r="H1973" s="3">
        <f t="shared" si="243"/>
        <v>0</v>
      </c>
    </row>
    <row r="1974" spans="2:8">
      <c r="B1974" s="100" t="s">
        <v>3568</v>
      </c>
      <c r="C1974" s="100" t="s">
        <v>6512</v>
      </c>
      <c r="D1974" s="497">
        <v>2641</v>
      </c>
      <c r="E1974" s="249">
        <v>0</v>
      </c>
      <c r="F1974" s="3">
        <f t="shared" si="242"/>
        <v>0</v>
      </c>
      <c r="G1974" s="1">
        <f t="shared" si="243"/>
        <v>0</v>
      </c>
      <c r="H1974" s="3">
        <f t="shared" si="243"/>
        <v>0</v>
      </c>
    </row>
    <row r="1975" spans="2:8">
      <c r="B1975" s="100" t="s">
        <v>3569</v>
      </c>
      <c r="C1975" s="100" t="s">
        <v>6251</v>
      </c>
      <c r="D1975" s="497">
        <v>2990</v>
      </c>
      <c r="E1975" s="249">
        <v>0</v>
      </c>
      <c r="F1975" s="3">
        <f t="shared" si="242"/>
        <v>0</v>
      </c>
      <c r="G1975" s="1">
        <f t="shared" si="243"/>
        <v>0</v>
      </c>
      <c r="H1975" s="3">
        <f t="shared" si="243"/>
        <v>0</v>
      </c>
    </row>
    <row r="1976" spans="2:8">
      <c r="B1976" s="100" t="s">
        <v>3570</v>
      </c>
      <c r="C1976" s="100" t="s">
        <v>6252</v>
      </c>
      <c r="D1976" s="497">
        <v>2193</v>
      </c>
      <c r="E1976" s="249">
        <v>0</v>
      </c>
      <c r="F1976" s="3">
        <f t="shared" si="242"/>
        <v>0</v>
      </c>
      <c r="G1976" s="1">
        <f t="shared" si="243"/>
        <v>0</v>
      </c>
      <c r="H1976" s="3">
        <f t="shared" si="243"/>
        <v>0</v>
      </c>
    </row>
    <row r="1977" spans="2:8">
      <c r="B1977" s="100" t="s">
        <v>3571</v>
      </c>
      <c r="C1977" s="100" t="s">
        <v>6253</v>
      </c>
      <c r="D1977" s="497">
        <v>1596</v>
      </c>
      <c r="E1977" s="249">
        <v>0</v>
      </c>
      <c r="F1977" s="3">
        <f t="shared" si="242"/>
        <v>0</v>
      </c>
      <c r="G1977" s="1">
        <f t="shared" si="243"/>
        <v>0</v>
      </c>
      <c r="H1977" s="3">
        <f t="shared" si="243"/>
        <v>0</v>
      </c>
    </row>
    <row r="1978" spans="2:8">
      <c r="B1978" s="100" t="s">
        <v>3572</v>
      </c>
      <c r="C1978" s="100" t="s">
        <v>6513</v>
      </c>
      <c r="D1978" s="497">
        <v>5211</v>
      </c>
      <c r="E1978" s="249">
        <v>0</v>
      </c>
      <c r="F1978" s="3">
        <f t="shared" si="242"/>
        <v>0</v>
      </c>
      <c r="G1978" s="1">
        <f t="shared" si="243"/>
        <v>0</v>
      </c>
      <c r="H1978" s="3">
        <f t="shared" si="243"/>
        <v>0</v>
      </c>
    </row>
    <row r="1979" spans="2:8">
      <c r="B1979" s="100" t="s">
        <v>3573</v>
      </c>
      <c r="C1979" s="100" t="s">
        <v>6254</v>
      </c>
      <c r="D1979" s="497">
        <v>5300</v>
      </c>
      <c r="E1979" s="249">
        <v>0</v>
      </c>
      <c r="F1979" s="3">
        <f t="shared" si="242"/>
        <v>0</v>
      </c>
      <c r="G1979" s="1">
        <f t="shared" si="243"/>
        <v>0</v>
      </c>
      <c r="H1979" s="3">
        <f t="shared" si="243"/>
        <v>0</v>
      </c>
    </row>
    <row r="1980" spans="2:8">
      <c r="B1980" s="100" t="s">
        <v>3574</v>
      </c>
      <c r="C1980" s="100" t="s">
        <v>6514</v>
      </c>
      <c r="D1980" s="497">
        <v>5640</v>
      </c>
      <c r="E1980" s="249">
        <v>0</v>
      </c>
      <c r="F1980" s="3">
        <f t="shared" si="242"/>
        <v>0</v>
      </c>
      <c r="G1980" s="1">
        <f t="shared" si="243"/>
        <v>0</v>
      </c>
      <c r="H1980" s="3">
        <f t="shared" si="243"/>
        <v>0</v>
      </c>
    </row>
    <row r="1981" spans="2:8">
      <c r="B1981" s="100" t="s">
        <v>3575</v>
      </c>
      <c r="C1981" s="100" t="s">
        <v>6255</v>
      </c>
      <c r="D1981" s="497">
        <v>3105</v>
      </c>
      <c r="E1981" s="249">
        <v>0</v>
      </c>
      <c r="F1981" s="3">
        <f t="shared" si="242"/>
        <v>0</v>
      </c>
      <c r="G1981" s="1">
        <f t="shared" si="243"/>
        <v>0</v>
      </c>
      <c r="H1981" s="3">
        <f t="shared" si="243"/>
        <v>0</v>
      </c>
    </row>
    <row r="1982" spans="2:8">
      <c r="B1982" s="100" t="s">
        <v>3576</v>
      </c>
      <c r="C1982" s="100" t="s">
        <v>6515</v>
      </c>
      <c r="D1982" s="497">
        <v>5790</v>
      </c>
      <c r="E1982" s="249">
        <v>0</v>
      </c>
      <c r="F1982" s="3">
        <f t="shared" ref="F1982:F2045" si="244">D1982*E1982</f>
        <v>0</v>
      </c>
      <c r="G1982" s="1">
        <f t="shared" ref="G1982:H2045" si="245">E1982/12</f>
        <v>0</v>
      </c>
      <c r="H1982" s="3">
        <f t="shared" si="245"/>
        <v>0</v>
      </c>
    </row>
    <row r="1983" spans="2:8">
      <c r="B1983" s="100" t="s">
        <v>3577</v>
      </c>
      <c r="C1983" s="100" t="s">
        <v>6256</v>
      </c>
      <c r="D1983" s="497">
        <v>5300</v>
      </c>
      <c r="E1983" s="249">
        <v>0</v>
      </c>
      <c r="F1983" s="3">
        <f t="shared" si="244"/>
        <v>0</v>
      </c>
      <c r="G1983" s="1">
        <f t="shared" si="245"/>
        <v>0</v>
      </c>
      <c r="H1983" s="3">
        <f t="shared" si="245"/>
        <v>0</v>
      </c>
    </row>
    <row r="1984" spans="2:8">
      <c r="B1984" s="100" t="s">
        <v>3578</v>
      </c>
      <c r="C1984" s="100" t="s">
        <v>6516</v>
      </c>
      <c r="D1984" s="497">
        <v>5100</v>
      </c>
      <c r="E1984" s="249">
        <v>0</v>
      </c>
      <c r="F1984" s="3">
        <f t="shared" si="244"/>
        <v>0</v>
      </c>
      <c r="G1984" s="1">
        <f t="shared" si="245"/>
        <v>0</v>
      </c>
      <c r="H1984" s="3">
        <f t="shared" si="245"/>
        <v>0</v>
      </c>
    </row>
    <row r="1985" spans="2:8">
      <c r="B1985" s="100" t="s">
        <v>3579</v>
      </c>
      <c r="C1985" s="100" t="s">
        <v>6257</v>
      </c>
      <c r="D1985" s="497">
        <v>6603</v>
      </c>
      <c r="E1985" s="249">
        <v>0</v>
      </c>
      <c r="F1985" s="3">
        <f t="shared" si="244"/>
        <v>0</v>
      </c>
      <c r="G1985" s="1">
        <f t="shared" si="245"/>
        <v>0</v>
      </c>
      <c r="H1985" s="3">
        <f t="shared" si="245"/>
        <v>0</v>
      </c>
    </row>
    <row r="1986" spans="2:8">
      <c r="B1986" s="100" t="s">
        <v>3580</v>
      </c>
      <c r="C1986" s="100" t="s">
        <v>6517</v>
      </c>
      <c r="D1986" s="497">
        <v>159.6</v>
      </c>
      <c r="E1986" s="249">
        <v>0</v>
      </c>
      <c r="F1986" s="3">
        <f t="shared" si="244"/>
        <v>0</v>
      </c>
      <c r="G1986" s="1">
        <f t="shared" si="245"/>
        <v>0</v>
      </c>
      <c r="H1986" s="3">
        <f t="shared" si="245"/>
        <v>0</v>
      </c>
    </row>
    <row r="1987" spans="2:8">
      <c r="B1987" s="100" t="s">
        <v>3581</v>
      </c>
      <c r="C1987" s="100" t="s">
        <v>6258</v>
      </c>
      <c r="D1987" s="497">
        <v>1449</v>
      </c>
      <c r="E1987" s="249">
        <v>0</v>
      </c>
      <c r="F1987" s="3">
        <f t="shared" si="244"/>
        <v>0</v>
      </c>
      <c r="G1987" s="1">
        <f t="shared" si="245"/>
        <v>0</v>
      </c>
      <c r="H1987" s="3">
        <f t="shared" si="245"/>
        <v>0</v>
      </c>
    </row>
    <row r="1988" spans="2:8">
      <c r="B1988" s="100" t="s">
        <v>3582</v>
      </c>
      <c r="C1988" s="100" t="s">
        <v>6259</v>
      </c>
      <c r="D1988" s="497">
        <v>2394</v>
      </c>
      <c r="E1988" s="249">
        <v>0</v>
      </c>
      <c r="F1988" s="3">
        <f t="shared" si="244"/>
        <v>0</v>
      </c>
      <c r="G1988" s="1">
        <f t="shared" si="245"/>
        <v>0</v>
      </c>
      <c r="H1988" s="3">
        <f t="shared" si="245"/>
        <v>0</v>
      </c>
    </row>
    <row r="1989" spans="2:8">
      <c r="B1989" s="100" t="s">
        <v>3583</v>
      </c>
      <c r="C1989" s="100" t="s">
        <v>6518</v>
      </c>
      <c r="D1989" s="497">
        <v>2128</v>
      </c>
      <c r="E1989" s="249">
        <v>0</v>
      </c>
      <c r="F1989" s="3">
        <f t="shared" si="244"/>
        <v>0</v>
      </c>
      <c r="G1989" s="1">
        <f t="shared" si="245"/>
        <v>0</v>
      </c>
      <c r="H1989" s="3">
        <f t="shared" si="245"/>
        <v>0</v>
      </c>
    </row>
    <row r="1990" spans="2:8">
      <c r="B1990" s="100" t="s">
        <v>3584</v>
      </c>
      <c r="C1990" s="100" t="s">
        <v>6519</v>
      </c>
      <c r="D1990" s="497">
        <v>1300</v>
      </c>
      <c r="E1990" s="249">
        <v>0</v>
      </c>
      <c r="F1990" s="3">
        <f t="shared" si="244"/>
        <v>0</v>
      </c>
      <c r="G1990" s="1">
        <f t="shared" si="245"/>
        <v>0</v>
      </c>
      <c r="H1990" s="3">
        <f t="shared" si="245"/>
        <v>0</v>
      </c>
    </row>
    <row r="1991" spans="2:8">
      <c r="B1991" s="100" t="s">
        <v>3585</v>
      </c>
      <c r="C1991" s="100" t="s">
        <v>6520</v>
      </c>
      <c r="D1991" s="497">
        <v>451.5</v>
      </c>
      <c r="E1991" s="249">
        <v>0</v>
      </c>
      <c r="F1991" s="3">
        <f t="shared" si="244"/>
        <v>0</v>
      </c>
      <c r="G1991" s="1">
        <f t="shared" si="245"/>
        <v>0</v>
      </c>
      <c r="H1991" s="3">
        <f t="shared" si="245"/>
        <v>0</v>
      </c>
    </row>
    <row r="1992" spans="2:8">
      <c r="B1992" s="100" t="s">
        <v>3586</v>
      </c>
      <c r="C1992" s="100" t="s">
        <v>6521</v>
      </c>
      <c r="D1992" s="497">
        <v>0</v>
      </c>
      <c r="E1992" s="249">
        <v>0</v>
      </c>
      <c r="F1992" s="3">
        <f t="shared" si="244"/>
        <v>0</v>
      </c>
      <c r="G1992" s="1">
        <f t="shared" si="245"/>
        <v>0</v>
      </c>
      <c r="H1992" s="3">
        <f t="shared" si="245"/>
        <v>0</v>
      </c>
    </row>
    <row r="1993" spans="2:8">
      <c r="B1993" s="100" t="s">
        <v>3587</v>
      </c>
      <c r="C1993" s="100" t="s">
        <v>6260</v>
      </c>
      <c r="D1993" s="497">
        <v>0</v>
      </c>
      <c r="E1993" s="249">
        <v>0</v>
      </c>
      <c r="F1993" s="3">
        <f t="shared" si="244"/>
        <v>0</v>
      </c>
      <c r="G1993" s="1">
        <f t="shared" si="245"/>
        <v>0</v>
      </c>
      <c r="H1993" s="3">
        <f t="shared" si="245"/>
        <v>0</v>
      </c>
    </row>
    <row r="1994" spans="2:8">
      <c r="B1994" s="100" t="s">
        <v>6261</v>
      </c>
      <c r="C1994" s="100" t="s">
        <v>6522</v>
      </c>
      <c r="D1994" s="497">
        <v>10.7</v>
      </c>
      <c r="E1994" s="249">
        <v>0</v>
      </c>
      <c r="F1994" s="3">
        <f t="shared" si="244"/>
        <v>0</v>
      </c>
      <c r="G1994" s="1">
        <f t="shared" si="245"/>
        <v>0</v>
      </c>
      <c r="H1994" s="3">
        <f t="shared" si="245"/>
        <v>0</v>
      </c>
    </row>
    <row r="1995" spans="2:8">
      <c r="B1995" s="100" t="s">
        <v>6262</v>
      </c>
      <c r="C1995" s="100" t="s">
        <v>6263</v>
      </c>
      <c r="D1995" s="497">
        <v>75</v>
      </c>
      <c r="E1995" s="249">
        <v>0</v>
      </c>
      <c r="F1995" s="3">
        <f t="shared" si="244"/>
        <v>0</v>
      </c>
      <c r="G1995" s="1">
        <f t="shared" si="245"/>
        <v>0</v>
      </c>
      <c r="H1995" s="3">
        <f t="shared" si="245"/>
        <v>0</v>
      </c>
    </row>
    <row r="1996" spans="2:8">
      <c r="B1996" s="100" t="s">
        <v>6264</v>
      </c>
      <c r="C1996" s="100" t="s">
        <v>6265</v>
      </c>
      <c r="D1996" s="497">
        <v>150</v>
      </c>
      <c r="E1996" s="249">
        <v>0</v>
      </c>
      <c r="F1996" s="3">
        <f t="shared" si="244"/>
        <v>0</v>
      </c>
      <c r="G1996" s="1">
        <f t="shared" si="245"/>
        <v>0</v>
      </c>
      <c r="H1996" s="3">
        <f t="shared" si="245"/>
        <v>0</v>
      </c>
    </row>
    <row r="1997" spans="2:8">
      <c r="B1997" s="100" t="s">
        <v>6266</v>
      </c>
      <c r="C1997" s="100" t="s">
        <v>6267</v>
      </c>
      <c r="D1997" s="497">
        <v>995</v>
      </c>
      <c r="E1997" s="249">
        <v>0</v>
      </c>
      <c r="F1997" s="3">
        <f t="shared" si="244"/>
        <v>0</v>
      </c>
      <c r="G1997" s="1">
        <f t="shared" si="245"/>
        <v>0</v>
      </c>
      <c r="H1997" s="3">
        <f t="shared" si="245"/>
        <v>0</v>
      </c>
    </row>
    <row r="1998" spans="2:8">
      <c r="B1998" s="100" t="s">
        <v>6268</v>
      </c>
      <c r="C1998" s="100" t="s">
        <v>6269</v>
      </c>
      <c r="D1998" s="497">
        <v>17.38</v>
      </c>
      <c r="E1998" s="249">
        <v>0</v>
      </c>
      <c r="F1998" s="3">
        <f t="shared" si="244"/>
        <v>0</v>
      </c>
      <c r="G1998" s="1">
        <f t="shared" si="245"/>
        <v>0</v>
      </c>
      <c r="H1998" s="3">
        <f t="shared" si="245"/>
        <v>0</v>
      </c>
    </row>
    <row r="1999" spans="2:8">
      <c r="B1999" s="100" t="s">
        <v>6270</v>
      </c>
      <c r="C1999" s="100" t="s">
        <v>6271</v>
      </c>
      <c r="D1999" s="497">
        <v>150</v>
      </c>
      <c r="E1999" s="249">
        <v>0</v>
      </c>
      <c r="F1999" s="3">
        <f t="shared" si="244"/>
        <v>0</v>
      </c>
      <c r="G1999" s="1">
        <f t="shared" si="245"/>
        <v>0</v>
      </c>
      <c r="H1999" s="3">
        <f t="shared" si="245"/>
        <v>0</v>
      </c>
    </row>
    <row r="2000" spans="2:8">
      <c r="B2000" s="100" t="s">
        <v>6272</v>
      </c>
      <c r="C2000" s="100" t="s">
        <v>6273</v>
      </c>
      <c r="D2000" s="497">
        <v>73.73</v>
      </c>
      <c r="E2000" s="249">
        <v>0</v>
      </c>
      <c r="F2000" s="3">
        <f t="shared" si="244"/>
        <v>0</v>
      </c>
      <c r="G2000" s="1">
        <f t="shared" si="245"/>
        <v>0</v>
      </c>
      <c r="H2000" s="3">
        <f t="shared" si="245"/>
        <v>0</v>
      </c>
    </row>
    <row r="2001" spans="2:8">
      <c r="B2001" s="100" t="s">
        <v>3588</v>
      </c>
      <c r="C2001" s="100" t="s">
        <v>6523</v>
      </c>
      <c r="D2001" s="497">
        <v>500</v>
      </c>
      <c r="E2001" s="249">
        <v>0</v>
      </c>
      <c r="F2001" s="3">
        <f t="shared" si="244"/>
        <v>0</v>
      </c>
      <c r="G2001" s="1">
        <f t="shared" si="245"/>
        <v>0</v>
      </c>
      <c r="H2001" s="3">
        <f t="shared" si="245"/>
        <v>0</v>
      </c>
    </row>
    <row r="2002" spans="2:8">
      <c r="B2002" s="100" t="s">
        <v>3589</v>
      </c>
      <c r="C2002" s="100" t="s">
        <v>6524</v>
      </c>
      <c r="D2002" s="497">
        <v>500</v>
      </c>
      <c r="E2002" s="249">
        <v>0</v>
      </c>
      <c r="F2002" s="3">
        <f t="shared" si="244"/>
        <v>0</v>
      </c>
      <c r="G2002" s="1">
        <f t="shared" si="245"/>
        <v>0</v>
      </c>
      <c r="H2002" s="3">
        <f t="shared" si="245"/>
        <v>0</v>
      </c>
    </row>
    <row r="2003" spans="2:8">
      <c r="B2003" s="100" t="s">
        <v>3590</v>
      </c>
      <c r="C2003" s="100" t="s">
        <v>6525</v>
      </c>
      <c r="D2003" s="497">
        <v>525</v>
      </c>
      <c r="E2003" s="249">
        <v>0</v>
      </c>
      <c r="F2003" s="3">
        <f t="shared" si="244"/>
        <v>0</v>
      </c>
      <c r="G2003" s="1">
        <f t="shared" si="245"/>
        <v>0</v>
      </c>
      <c r="H2003" s="3">
        <f t="shared" si="245"/>
        <v>0</v>
      </c>
    </row>
    <row r="2004" spans="2:8">
      <c r="B2004" s="100" t="s">
        <v>3591</v>
      </c>
      <c r="C2004" s="100" t="s">
        <v>6526</v>
      </c>
      <c r="D2004" s="497">
        <v>700</v>
      </c>
      <c r="E2004" s="249">
        <v>0</v>
      </c>
      <c r="F2004" s="3">
        <f t="shared" si="244"/>
        <v>0</v>
      </c>
      <c r="G2004" s="1">
        <f t="shared" si="245"/>
        <v>0</v>
      </c>
      <c r="H2004" s="3">
        <f t="shared" si="245"/>
        <v>0</v>
      </c>
    </row>
    <row r="2005" spans="2:8">
      <c r="B2005" s="100" t="s">
        <v>3592</v>
      </c>
      <c r="C2005" s="100" t="s">
        <v>6527</v>
      </c>
      <c r="D2005" s="497">
        <v>1100</v>
      </c>
      <c r="E2005" s="249">
        <v>0</v>
      </c>
      <c r="F2005" s="3">
        <f t="shared" si="244"/>
        <v>0</v>
      </c>
      <c r="G2005" s="1">
        <f t="shared" si="245"/>
        <v>0</v>
      </c>
      <c r="H2005" s="3">
        <f t="shared" si="245"/>
        <v>0</v>
      </c>
    </row>
    <row r="2006" spans="2:8">
      <c r="B2006" s="100" t="s">
        <v>3593</v>
      </c>
      <c r="C2006" s="100" t="s">
        <v>6528</v>
      </c>
      <c r="D2006" s="497">
        <v>525</v>
      </c>
      <c r="E2006" s="249">
        <v>0</v>
      </c>
      <c r="F2006" s="3">
        <f t="shared" si="244"/>
        <v>0</v>
      </c>
      <c r="G2006" s="1">
        <f t="shared" si="245"/>
        <v>0</v>
      </c>
      <c r="H2006" s="3">
        <f t="shared" si="245"/>
        <v>0</v>
      </c>
    </row>
    <row r="2007" spans="2:8">
      <c r="B2007" s="100" t="s">
        <v>3594</v>
      </c>
      <c r="C2007" s="100" t="s">
        <v>6529</v>
      </c>
      <c r="D2007" s="497">
        <v>700</v>
      </c>
      <c r="E2007" s="249">
        <v>0</v>
      </c>
      <c r="F2007" s="3">
        <f t="shared" si="244"/>
        <v>0</v>
      </c>
      <c r="G2007" s="1">
        <f t="shared" si="245"/>
        <v>0</v>
      </c>
      <c r="H2007" s="3">
        <f t="shared" si="245"/>
        <v>0</v>
      </c>
    </row>
    <row r="2008" spans="2:8">
      <c r="B2008" s="100" t="s">
        <v>3595</v>
      </c>
      <c r="C2008" s="100" t="s">
        <v>6530</v>
      </c>
      <c r="D2008" s="497">
        <v>1100</v>
      </c>
      <c r="E2008" s="249">
        <v>0</v>
      </c>
      <c r="F2008" s="3">
        <f t="shared" si="244"/>
        <v>0</v>
      </c>
      <c r="G2008" s="1">
        <f t="shared" si="245"/>
        <v>0</v>
      </c>
      <c r="H2008" s="3">
        <f t="shared" si="245"/>
        <v>0</v>
      </c>
    </row>
    <row r="2009" spans="2:8">
      <c r="B2009" s="100" t="s">
        <v>3596</v>
      </c>
      <c r="C2009" s="100" t="s">
        <v>6531</v>
      </c>
      <c r="D2009" s="497">
        <v>525</v>
      </c>
      <c r="E2009" s="249">
        <v>0</v>
      </c>
      <c r="F2009" s="3">
        <f t="shared" si="244"/>
        <v>0</v>
      </c>
      <c r="G2009" s="1">
        <f t="shared" si="245"/>
        <v>0</v>
      </c>
      <c r="H2009" s="3">
        <f t="shared" si="245"/>
        <v>0</v>
      </c>
    </row>
    <row r="2010" spans="2:8">
      <c r="B2010" s="100" t="s">
        <v>3597</v>
      </c>
      <c r="C2010" s="100" t="s">
        <v>6532</v>
      </c>
      <c r="D2010" s="497">
        <v>700</v>
      </c>
      <c r="E2010" s="249">
        <v>0</v>
      </c>
      <c r="F2010" s="3">
        <f t="shared" si="244"/>
        <v>0</v>
      </c>
      <c r="G2010" s="1">
        <f t="shared" si="245"/>
        <v>0</v>
      </c>
      <c r="H2010" s="3">
        <f t="shared" si="245"/>
        <v>0</v>
      </c>
    </row>
    <row r="2011" spans="2:8">
      <c r="B2011" s="100" t="s">
        <v>3598</v>
      </c>
      <c r="C2011" s="100" t="s">
        <v>6533</v>
      </c>
      <c r="D2011" s="497">
        <v>1100</v>
      </c>
      <c r="E2011" s="249">
        <v>0</v>
      </c>
      <c r="F2011" s="3">
        <f t="shared" si="244"/>
        <v>0</v>
      </c>
      <c r="G2011" s="1">
        <f t="shared" si="245"/>
        <v>0</v>
      </c>
      <c r="H2011" s="3">
        <f t="shared" si="245"/>
        <v>0</v>
      </c>
    </row>
    <row r="2012" spans="2:8">
      <c r="B2012" s="100" t="s">
        <v>3599</v>
      </c>
      <c r="C2012" s="100" t="s">
        <v>6534</v>
      </c>
      <c r="D2012" s="497">
        <v>525</v>
      </c>
      <c r="E2012" s="249">
        <v>0</v>
      </c>
      <c r="F2012" s="3">
        <f t="shared" si="244"/>
        <v>0</v>
      </c>
      <c r="G2012" s="1">
        <f t="shared" si="245"/>
        <v>0</v>
      </c>
      <c r="H2012" s="3">
        <f t="shared" si="245"/>
        <v>0</v>
      </c>
    </row>
    <row r="2013" spans="2:8">
      <c r="B2013" s="100" t="s">
        <v>3600</v>
      </c>
      <c r="C2013" s="100" t="s">
        <v>6535</v>
      </c>
      <c r="D2013" s="497">
        <v>700</v>
      </c>
      <c r="E2013" s="249">
        <v>0</v>
      </c>
      <c r="F2013" s="3">
        <f t="shared" si="244"/>
        <v>0</v>
      </c>
      <c r="G2013" s="1">
        <f t="shared" si="245"/>
        <v>0</v>
      </c>
      <c r="H2013" s="3">
        <f t="shared" si="245"/>
        <v>0</v>
      </c>
    </row>
    <row r="2014" spans="2:8">
      <c r="B2014" s="100" t="s">
        <v>3601</v>
      </c>
      <c r="C2014" s="100" t="s">
        <v>6536</v>
      </c>
      <c r="D2014" s="497">
        <v>1100</v>
      </c>
      <c r="E2014" s="249">
        <v>0</v>
      </c>
      <c r="F2014" s="3">
        <f t="shared" si="244"/>
        <v>0</v>
      </c>
      <c r="G2014" s="1">
        <f t="shared" si="245"/>
        <v>0</v>
      </c>
      <c r="H2014" s="3">
        <f t="shared" si="245"/>
        <v>0</v>
      </c>
    </row>
    <row r="2015" spans="2:8">
      <c r="B2015" s="100" t="s">
        <v>3602</v>
      </c>
      <c r="C2015" s="100" t="s">
        <v>6274</v>
      </c>
      <c r="D2015" s="497">
        <v>8.75</v>
      </c>
      <c r="E2015" s="249">
        <v>0</v>
      </c>
      <c r="F2015" s="3">
        <f t="shared" si="244"/>
        <v>0</v>
      </c>
      <c r="G2015" s="1">
        <f t="shared" si="245"/>
        <v>0</v>
      </c>
      <c r="H2015" s="3">
        <f t="shared" si="245"/>
        <v>0</v>
      </c>
    </row>
    <row r="2016" spans="2:8">
      <c r="B2016" s="100" t="s">
        <v>3603</v>
      </c>
      <c r="C2016" s="100" t="s">
        <v>6275</v>
      </c>
      <c r="D2016" s="497">
        <v>500</v>
      </c>
      <c r="E2016" s="249">
        <v>0</v>
      </c>
      <c r="F2016" s="3">
        <f t="shared" si="244"/>
        <v>0</v>
      </c>
      <c r="G2016" s="1">
        <f t="shared" si="245"/>
        <v>0</v>
      </c>
      <c r="H2016" s="3">
        <f t="shared" si="245"/>
        <v>0</v>
      </c>
    </row>
    <row r="2017" spans="2:8">
      <c r="B2017" s="100" t="s">
        <v>3604</v>
      </c>
      <c r="C2017" s="100" t="s">
        <v>6276</v>
      </c>
      <c r="D2017" s="497">
        <v>500</v>
      </c>
      <c r="E2017" s="249">
        <v>0</v>
      </c>
      <c r="F2017" s="3">
        <f t="shared" si="244"/>
        <v>0</v>
      </c>
      <c r="G2017" s="1">
        <f t="shared" si="245"/>
        <v>0</v>
      </c>
      <c r="H2017" s="3">
        <f t="shared" si="245"/>
        <v>0</v>
      </c>
    </row>
    <row r="2018" spans="2:8">
      <c r="B2018" s="100" t="s">
        <v>3605</v>
      </c>
      <c r="C2018" s="100" t="s">
        <v>6277</v>
      </c>
      <c r="D2018" s="497">
        <v>525</v>
      </c>
      <c r="E2018" s="249">
        <v>0</v>
      </c>
      <c r="F2018" s="3">
        <f t="shared" si="244"/>
        <v>0</v>
      </c>
      <c r="G2018" s="1">
        <f t="shared" si="245"/>
        <v>0</v>
      </c>
      <c r="H2018" s="3">
        <f t="shared" si="245"/>
        <v>0</v>
      </c>
    </row>
    <row r="2019" spans="2:8">
      <c r="B2019" s="100" t="s">
        <v>3606</v>
      </c>
      <c r="C2019" s="100" t="s">
        <v>6278</v>
      </c>
      <c r="D2019" s="497">
        <v>700</v>
      </c>
      <c r="E2019" s="249">
        <v>0</v>
      </c>
      <c r="F2019" s="3">
        <f t="shared" si="244"/>
        <v>0</v>
      </c>
      <c r="G2019" s="1">
        <f t="shared" si="245"/>
        <v>0</v>
      </c>
      <c r="H2019" s="3">
        <f t="shared" si="245"/>
        <v>0</v>
      </c>
    </row>
    <row r="2020" spans="2:8">
      <c r="B2020" s="100" t="s">
        <v>3607</v>
      </c>
      <c r="C2020" s="100" t="s">
        <v>6279</v>
      </c>
      <c r="D2020" s="497">
        <v>1100</v>
      </c>
      <c r="E2020" s="249">
        <v>0</v>
      </c>
      <c r="F2020" s="3">
        <f t="shared" si="244"/>
        <v>0</v>
      </c>
      <c r="G2020" s="1">
        <f t="shared" si="245"/>
        <v>0</v>
      </c>
      <c r="H2020" s="3">
        <f t="shared" si="245"/>
        <v>0</v>
      </c>
    </row>
    <row r="2021" spans="2:8">
      <c r="B2021" s="100" t="s">
        <v>3608</v>
      </c>
      <c r="C2021" s="100" t="s">
        <v>6280</v>
      </c>
      <c r="D2021" s="497">
        <v>525</v>
      </c>
      <c r="E2021" s="249">
        <v>0</v>
      </c>
      <c r="F2021" s="3">
        <f t="shared" si="244"/>
        <v>0</v>
      </c>
      <c r="G2021" s="1">
        <f t="shared" si="245"/>
        <v>0</v>
      </c>
      <c r="H2021" s="3">
        <f t="shared" si="245"/>
        <v>0</v>
      </c>
    </row>
    <row r="2022" spans="2:8">
      <c r="B2022" s="100" t="s">
        <v>3609</v>
      </c>
      <c r="C2022" s="100" t="s">
        <v>6281</v>
      </c>
      <c r="D2022" s="497">
        <v>700</v>
      </c>
      <c r="E2022" s="249">
        <v>0</v>
      </c>
      <c r="F2022" s="3">
        <f t="shared" si="244"/>
        <v>0</v>
      </c>
      <c r="G2022" s="1">
        <f t="shared" si="245"/>
        <v>0</v>
      </c>
      <c r="H2022" s="3">
        <f t="shared" si="245"/>
        <v>0</v>
      </c>
    </row>
    <row r="2023" spans="2:8">
      <c r="B2023" s="100" t="s">
        <v>3610</v>
      </c>
      <c r="C2023" s="100" t="s">
        <v>6282</v>
      </c>
      <c r="D2023" s="497">
        <v>1100</v>
      </c>
      <c r="E2023" s="249">
        <v>0</v>
      </c>
      <c r="F2023" s="3">
        <f t="shared" si="244"/>
        <v>0</v>
      </c>
      <c r="G2023" s="1">
        <f t="shared" si="245"/>
        <v>0</v>
      </c>
      <c r="H2023" s="3">
        <f t="shared" si="245"/>
        <v>0</v>
      </c>
    </row>
    <row r="2024" spans="2:8">
      <c r="B2024" s="100" t="s">
        <v>3611</v>
      </c>
      <c r="C2024" s="100" t="s">
        <v>6283</v>
      </c>
      <c r="D2024" s="497">
        <v>525</v>
      </c>
      <c r="E2024" s="249">
        <v>0</v>
      </c>
      <c r="F2024" s="3">
        <f t="shared" si="244"/>
        <v>0</v>
      </c>
      <c r="G2024" s="1">
        <f t="shared" si="245"/>
        <v>0</v>
      </c>
      <c r="H2024" s="3">
        <f t="shared" si="245"/>
        <v>0</v>
      </c>
    </row>
    <row r="2025" spans="2:8">
      <c r="B2025" s="100" t="s">
        <v>3612</v>
      </c>
      <c r="C2025" s="100" t="s">
        <v>6284</v>
      </c>
      <c r="D2025" s="497">
        <v>700</v>
      </c>
      <c r="E2025" s="249">
        <v>0</v>
      </c>
      <c r="F2025" s="3">
        <f t="shared" si="244"/>
        <v>0</v>
      </c>
      <c r="G2025" s="1">
        <f t="shared" si="245"/>
        <v>0</v>
      </c>
      <c r="H2025" s="3">
        <f t="shared" si="245"/>
        <v>0</v>
      </c>
    </row>
    <row r="2026" spans="2:8">
      <c r="B2026" s="100" t="s">
        <v>3613</v>
      </c>
      <c r="C2026" s="100" t="s">
        <v>6285</v>
      </c>
      <c r="D2026" s="497">
        <v>1100</v>
      </c>
      <c r="E2026" s="249">
        <v>0</v>
      </c>
      <c r="F2026" s="3">
        <f t="shared" si="244"/>
        <v>0</v>
      </c>
      <c r="G2026" s="1">
        <f t="shared" si="245"/>
        <v>0</v>
      </c>
      <c r="H2026" s="3">
        <f t="shared" si="245"/>
        <v>0</v>
      </c>
    </row>
    <row r="2027" spans="2:8">
      <c r="B2027" s="100" t="s">
        <v>3614</v>
      </c>
      <c r="C2027" s="100" t="s">
        <v>6286</v>
      </c>
      <c r="D2027" s="497">
        <v>525</v>
      </c>
      <c r="E2027" s="249">
        <v>0</v>
      </c>
      <c r="F2027" s="3">
        <f t="shared" si="244"/>
        <v>0</v>
      </c>
      <c r="G2027" s="1">
        <f t="shared" si="245"/>
        <v>0</v>
      </c>
      <c r="H2027" s="3">
        <f t="shared" si="245"/>
        <v>0</v>
      </c>
    </row>
    <row r="2028" spans="2:8">
      <c r="B2028" s="100" t="s">
        <v>3615</v>
      </c>
      <c r="C2028" s="100" t="s">
        <v>6287</v>
      </c>
      <c r="D2028" s="497">
        <v>700</v>
      </c>
      <c r="E2028" s="249">
        <v>0</v>
      </c>
      <c r="F2028" s="3">
        <f t="shared" si="244"/>
        <v>0</v>
      </c>
      <c r="G2028" s="1">
        <f t="shared" si="245"/>
        <v>0</v>
      </c>
      <c r="H2028" s="3">
        <f t="shared" si="245"/>
        <v>0</v>
      </c>
    </row>
    <row r="2029" spans="2:8">
      <c r="B2029" s="100" t="s">
        <v>3616</v>
      </c>
      <c r="C2029" s="100" t="s">
        <v>6288</v>
      </c>
      <c r="D2029" s="497">
        <v>1100</v>
      </c>
      <c r="E2029" s="249">
        <v>0</v>
      </c>
      <c r="F2029" s="3">
        <f t="shared" si="244"/>
        <v>0</v>
      </c>
      <c r="G2029" s="1">
        <f t="shared" si="245"/>
        <v>0</v>
      </c>
      <c r="H2029" s="3">
        <f t="shared" si="245"/>
        <v>0</v>
      </c>
    </row>
    <row r="2030" spans="2:8">
      <c r="B2030" s="100" t="s">
        <v>3617</v>
      </c>
      <c r="C2030" s="100" t="s">
        <v>6289</v>
      </c>
      <c r="D2030" s="497">
        <v>0</v>
      </c>
      <c r="E2030" s="249">
        <v>0</v>
      </c>
      <c r="F2030" s="3">
        <f t="shared" si="244"/>
        <v>0</v>
      </c>
      <c r="G2030" s="1">
        <f t="shared" si="245"/>
        <v>0</v>
      </c>
      <c r="H2030" s="3">
        <f t="shared" si="245"/>
        <v>0</v>
      </c>
    </row>
    <row r="2031" spans="2:8">
      <c r="B2031" s="100" t="s">
        <v>3618</v>
      </c>
      <c r="C2031" s="100" t="s">
        <v>6290</v>
      </c>
      <c r="D2031" s="497">
        <v>4500</v>
      </c>
      <c r="E2031" s="249">
        <v>0</v>
      </c>
      <c r="F2031" s="3">
        <f t="shared" si="244"/>
        <v>0</v>
      </c>
      <c r="G2031" s="1">
        <f t="shared" si="245"/>
        <v>0</v>
      </c>
      <c r="H2031" s="3">
        <f t="shared" si="245"/>
        <v>0</v>
      </c>
    </row>
    <row r="2032" spans="2:8">
      <c r="B2032" s="100" t="s">
        <v>3619</v>
      </c>
      <c r="C2032" s="100" t="s">
        <v>6291</v>
      </c>
      <c r="D2032" s="497">
        <v>91.91</v>
      </c>
      <c r="E2032" s="249">
        <v>0</v>
      </c>
      <c r="F2032" s="3">
        <f t="shared" si="244"/>
        <v>0</v>
      </c>
      <c r="G2032" s="1">
        <f t="shared" si="245"/>
        <v>0</v>
      </c>
      <c r="H2032" s="3">
        <f t="shared" si="245"/>
        <v>0</v>
      </c>
    </row>
    <row r="2033" spans="2:8">
      <c r="B2033" s="100" t="s">
        <v>3620</v>
      </c>
      <c r="C2033" s="100" t="s">
        <v>6292</v>
      </c>
      <c r="D2033" s="497">
        <v>275</v>
      </c>
      <c r="E2033" s="249">
        <v>0</v>
      </c>
      <c r="F2033" s="3">
        <f t="shared" si="244"/>
        <v>0</v>
      </c>
      <c r="G2033" s="1">
        <f t="shared" si="245"/>
        <v>0</v>
      </c>
      <c r="H2033" s="3">
        <f t="shared" si="245"/>
        <v>0</v>
      </c>
    </row>
    <row r="2034" spans="2:8">
      <c r="B2034" s="100" t="s">
        <v>3621</v>
      </c>
      <c r="C2034" s="100" t="s">
        <v>6293</v>
      </c>
      <c r="D2034" s="497">
        <v>158.75</v>
      </c>
      <c r="E2034" s="249">
        <v>0</v>
      </c>
      <c r="F2034" s="3">
        <f t="shared" si="244"/>
        <v>0</v>
      </c>
      <c r="G2034" s="1">
        <f t="shared" si="245"/>
        <v>0</v>
      </c>
      <c r="H2034" s="3">
        <f t="shared" si="245"/>
        <v>0</v>
      </c>
    </row>
    <row r="2035" spans="2:8">
      <c r="B2035" s="100" t="s">
        <v>3622</v>
      </c>
      <c r="C2035" s="100" t="s">
        <v>6294</v>
      </c>
      <c r="D2035" s="497">
        <v>100</v>
      </c>
      <c r="E2035" s="249">
        <v>0</v>
      </c>
      <c r="F2035" s="3">
        <f t="shared" si="244"/>
        <v>0</v>
      </c>
      <c r="G2035" s="1">
        <f t="shared" si="245"/>
        <v>0</v>
      </c>
      <c r="H2035" s="3">
        <f t="shared" si="245"/>
        <v>0</v>
      </c>
    </row>
    <row r="2036" spans="2:8">
      <c r="B2036" s="100" t="s">
        <v>3623</v>
      </c>
      <c r="C2036" s="100" t="s">
        <v>6295</v>
      </c>
      <c r="D2036" s="497">
        <v>28</v>
      </c>
      <c r="E2036" s="249">
        <v>0</v>
      </c>
      <c r="F2036" s="3">
        <f t="shared" si="244"/>
        <v>0</v>
      </c>
      <c r="G2036" s="1">
        <f t="shared" si="245"/>
        <v>0</v>
      </c>
      <c r="H2036" s="3">
        <f t="shared" si="245"/>
        <v>0</v>
      </c>
    </row>
    <row r="2037" spans="2:8">
      <c r="B2037" s="100" t="s">
        <v>3624</v>
      </c>
      <c r="C2037" s="100" t="s">
        <v>6296</v>
      </c>
      <c r="D2037" s="497">
        <v>238.03</v>
      </c>
      <c r="E2037" s="249">
        <v>0</v>
      </c>
      <c r="F2037" s="3">
        <f t="shared" si="244"/>
        <v>0</v>
      </c>
      <c r="G2037" s="1">
        <f t="shared" si="245"/>
        <v>0</v>
      </c>
      <c r="H2037" s="3">
        <f t="shared" si="245"/>
        <v>0</v>
      </c>
    </row>
    <row r="2038" spans="2:8">
      <c r="B2038" s="100" t="s">
        <v>3625</v>
      </c>
      <c r="C2038" s="100" t="s">
        <v>6297</v>
      </c>
      <c r="D2038" s="497">
        <v>330.95</v>
      </c>
      <c r="E2038" s="249">
        <v>0</v>
      </c>
      <c r="F2038" s="3">
        <f t="shared" si="244"/>
        <v>0</v>
      </c>
      <c r="G2038" s="1">
        <f t="shared" si="245"/>
        <v>0</v>
      </c>
      <c r="H2038" s="3">
        <f t="shared" si="245"/>
        <v>0</v>
      </c>
    </row>
    <row r="2039" spans="2:8">
      <c r="B2039" s="100" t="s">
        <v>3626</v>
      </c>
      <c r="C2039" s="100" t="s">
        <v>6298</v>
      </c>
      <c r="D2039" s="497">
        <v>359</v>
      </c>
      <c r="E2039" s="249">
        <v>0</v>
      </c>
      <c r="F2039" s="3">
        <f t="shared" si="244"/>
        <v>0</v>
      </c>
      <c r="G2039" s="1">
        <f t="shared" si="245"/>
        <v>0</v>
      </c>
      <c r="H2039" s="3">
        <f t="shared" si="245"/>
        <v>0</v>
      </c>
    </row>
    <row r="2040" spans="2:8">
      <c r="B2040" s="100" t="s">
        <v>3627</v>
      </c>
      <c r="C2040" s="100" t="s">
        <v>6299</v>
      </c>
      <c r="D2040" s="497">
        <v>200</v>
      </c>
      <c r="E2040" s="249">
        <v>0</v>
      </c>
      <c r="F2040" s="3">
        <f t="shared" si="244"/>
        <v>0</v>
      </c>
      <c r="G2040" s="1">
        <f t="shared" si="245"/>
        <v>0</v>
      </c>
      <c r="H2040" s="3">
        <f t="shared" si="245"/>
        <v>0</v>
      </c>
    </row>
    <row r="2041" spans="2:8">
      <c r="B2041" s="100" t="s">
        <v>3628</v>
      </c>
      <c r="C2041" s="100" t="s">
        <v>6300</v>
      </c>
      <c r="D2041" s="497">
        <v>340</v>
      </c>
      <c r="E2041" s="249">
        <v>0</v>
      </c>
      <c r="F2041" s="3">
        <f t="shared" si="244"/>
        <v>0</v>
      </c>
      <c r="G2041" s="1">
        <f t="shared" si="245"/>
        <v>0</v>
      </c>
      <c r="H2041" s="3">
        <f t="shared" si="245"/>
        <v>0</v>
      </c>
    </row>
    <row r="2042" spans="2:8">
      <c r="B2042" s="100" t="s">
        <v>3629</v>
      </c>
      <c r="C2042" s="100" t="s">
        <v>6301</v>
      </c>
      <c r="D2042" s="497">
        <v>350</v>
      </c>
      <c r="E2042" s="249">
        <v>0</v>
      </c>
      <c r="F2042" s="3">
        <f t="shared" si="244"/>
        <v>0</v>
      </c>
      <c r="G2042" s="1">
        <f t="shared" si="245"/>
        <v>0</v>
      </c>
      <c r="H2042" s="3">
        <f t="shared" si="245"/>
        <v>0</v>
      </c>
    </row>
    <row r="2043" spans="2:8">
      <c r="B2043" s="100" t="s">
        <v>3630</v>
      </c>
      <c r="C2043" s="100" t="s">
        <v>6302</v>
      </c>
      <c r="D2043" s="497">
        <v>0</v>
      </c>
      <c r="E2043" s="249">
        <v>0</v>
      </c>
      <c r="F2043" s="3">
        <f t="shared" si="244"/>
        <v>0</v>
      </c>
      <c r="G2043" s="1">
        <f t="shared" si="245"/>
        <v>0</v>
      </c>
      <c r="H2043" s="3">
        <f t="shared" si="245"/>
        <v>0</v>
      </c>
    </row>
    <row r="2044" spans="2:8">
      <c r="B2044" s="100" t="s">
        <v>3631</v>
      </c>
      <c r="C2044" s="100" t="s">
        <v>6303</v>
      </c>
      <c r="D2044" s="497">
        <v>0</v>
      </c>
      <c r="E2044" s="249">
        <v>0</v>
      </c>
      <c r="F2044" s="3">
        <f t="shared" si="244"/>
        <v>0</v>
      </c>
      <c r="G2044" s="1">
        <f t="shared" si="245"/>
        <v>0</v>
      </c>
      <c r="H2044" s="3">
        <f t="shared" si="245"/>
        <v>0</v>
      </c>
    </row>
    <row r="2045" spans="2:8">
      <c r="B2045" s="100" t="s">
        <v>3632</v>
      </c>
      <c r="C2045" s="100" t="s">
        <v>6304</v>
      </c>
      <c r="D2045" s="497">
        <v>7.3</v>
      </c>
      <c r="E2045" s="249">
        <v>0</v>
      </c>
      <c r="F2045" s="3">
        <f t="shared" si="244"/>
        <v>0</v>
      </c>
      <c r="G2045" s="1">
        <f t="shared" si="245"/>
        <v>0</v>
      </c>
      <c r="H2045" s="3">
        <f t="shared" si="245"/>
        <v>0</v>
      </c>
    </row>
    <row r="2046" spans="2:8">
      <c r="B2046" s="100" t="s">
        <v>3633</v>
      </c>
      <c r="C2046" s="100" t="s">
        <v>6305</v>
      </c>
      <c r="D2046" s="497">
        <v>9</v>
      </c>
      <c r="E2046" s="249">
        <v>0</v>
      </c>
      <c r="F2046" s="3">
        <f t="shared" ref="F2046:F2103" si="246">D2046*E2046</f>
        <v>0</v>
      </c>
      <c r="G2046" s="1">
        <f t="shared" ref="G2046:H2103" si="247">E2046/12</f>
        <v>0</v>
      </c>
      <c r="H2046" s="3">
        <f t="shared" si="247"/>
        <v>0</v>
      </c>
    </row>
    <row r="2047" spans="2:8">
      <c r="B2047" s="100" t="s">
        <v>3634</v>
      </c>
      <c r="C2047" s="100" t="s">
        <v>6306</v>
      </c>
      <c r="D2047" s="497">
        <v>18</v>
      </c>
      <c r="E2047" s="249">
        <v>0</v>
      </c>
      <c r="F2047" s="3">
        <f t="shared" si="246"/>
        <v>0</v>
      </c>
      <c r="G2047" s="1">
        <f t="shared" si="247"/>
        <v>0</v>
      </c>
      <c r="H2047" s="3">
        <f t="shared" si="247"/>
        <v>0</v>
      </c>
    </row>
    <row r="2048" spans="2:8">
      <c r="B2048" s="100" t="s">
        <v>3635</v>
      </c>
      <c r="C2048" s="100" t="s">
        <v>6307</v>
      </c>
      <c r="D2048" s="497">
        <v>17.5</v>
      </c>
      <c r="E2048" s="249">
        <v>0</v>
      </c>
      <c r="F2048" s="3">
        <f t="shared" si="246"/>
        <v>0</v>
      </c>
      <c r="G2048" s="1">
        <f t="shared" si="247"/>
        <v>0</v>
      </c>
      <c r="H2048" s="3">
        <f t="shared" si="247"/>
        <v>0</v>
      </c>
    </row>
    <row r="2049" spans="2:8">
      <c r="B2049" s="100" t="s">
        <v>3636</v>
      </c>
      <c r="C2049" s="100" t="s">
        <v>6308</v>
      </c>
      <c r="D2049" s="497">
        <v>12</v>
      </c>
      <c r="E2049" s="249">
        <v>0</v>
      </c>
      <c r="F2049" s="3">
        <f t="shared" si="246"/>
        <v>0</v>
      </c>
      <c r="G2049" s="1">
        <f t="shared" si="247"/>
        <v>0</v>
      </c>
      <c r="H2049" s="3">
        <f t="shared" si="247"/>
        <v>0</v>
      </c>
    </row>
    <row r="2050" spans="2:8">
      <c r="B2050" s="100" t="s">
        <v>3637</v>
      </c>
      <c r="C2050" s="100" t="s">
        <v>6309</v>
      </c>
      <c r="D2050" s="497">
        <v>7.02</v>
      </c>
      <c r="E2050" s="249">
        <v>0</v>
      </c>
      <c r="F2050" s="3">
        <f t="shared" si="246"/>
        <v>0</v>
      </c>
      <c r="G2050" s="1">
        <f t="shared" si="247"/>
        <v>0</v>
      </c>
      <c r="H2050" s="3">
        <f t="shared" si="247"/>
        <v>0</v>
      </c>
    </row>
    <row r="2051" spans="2:8">
      <c r="B2051" s="100" t="s">
        <v>3638</v>
      </c>
      <c r="C2051" s="100" t="s">
        <v>6310</v>
      </c>
      <c r="D2051" s="497">
        <v>20</v>
      </c>
      <c r="E2051" s="249">
        <v>0</v>
      </c>
      <c r="F2051" s="3">
        <f t="shared" si="246"/>
        <v>0</v>
      </c>
      <c r="G2051" s="1">
        <f t="shared" si="247"/>
        <v>0</v>
      </c>
      <c r="H2051" s="3">
        <f t="shared" si="247"/>
        <v>0</v>
      </c>
    </row>
    <row r="2052" spans="2:8">
      <c r="B2052" s="100" t="s">
        <v>3639</v>
      </c>
      <c r="C2052" s="100" t="s">
        <v>6311</v>
      </c>
      <c r="D2052" s="497">
        <v>10</v>
      </c>
      <c r="E2052" s="249">
        <v>0</v>
      </c>
      <c r="F2052" s="3">
        <f t="shared" si="246"/>
        <v>0</v>
      </c>
      <c r="G2052" s="1">
        <f t="shared" si="247"/>
        <v>0</v>
      </c>
      <c r="H2052" s="3">
        <f t="shared" si="247"/>
        <v>0</v>
      </c>
    </row>
    <row r="2053" spans="2:8">
      <c r="B2053" s="100" t="s">
        <v>3640</v>
      </c>
      <c r="C2053" s="100" t="s">
        <v>6312</v>
      </c>
      <c r="D2053" s="497">
        <v>60</v>
      </c>
      <c r="E2053" s="249">
        <v>0</v>
      </c>
      <c r="F2053" s="3">
        <f t="shared" si="246"/>
        <v>0</v>
      </c>
      <c r="G2053" s="1">
        <f t="shared" si="247"/>
        <v>0</v>
      </c>
      <c r="H2053" s="3">
        <f t="shared" si="247"/>
        <v>0</v>
      </c>
    </row>
    <row r="2054" spans="2:8">
      <c r="B2054" s="100" t="s">
        <v>3641</v>
      </c>
      <c r="C2054" s="100" t="s">
        <v>6313</v>
      </c>
      <c r="D2054" s="497">
        <v>23.54</v>
      </c>
      <c r="E2054" s="249">
        <v>0</v>
      </c>
      <c r="F2054" s="3">
        <f t="shared" si="246"/>
        <v>0</v>
      </c>
      <c r="G2054" s="1">
        <f t="shared" si="247"/>
        <v>0</v>
      </c>
      <c r="H2054" s="3">
        <f t="shared" si="247"/>
        <v>0</v>
      </c>
    </row>
    <row r="2055" spans="2:8">
      <c r="B2055" s="100" t="s">
        <v>3642</v>
      </c>
      <c r="C2055" s="100" t="s">
        <v>6314</v>
      </c>
      <c r="D2055" s="497">
        <v>23.54</v>
      </c>
      <c r="E2055" s="249">
        <v>0</v>
      </c>
      <c r="F2055" s="3">
        <f t="shared" si="246"/>
        <v>0</v>
      </c>
      <c r="G2055" s="1">
        <f t="shared" si="247"/>
        <v>0</v>
      </c>
      <c r="H2055" s="3">
        <f t="shared" si="247"/>
        <v>0</v>
      </c>
    </row>
    <row r="2056" spans="2:8">
      <c r="B2056" s="100" t="s">
        <v>3643</v>
      </c>
      <c r="C2056" s="100" t="s">
        <v>6315</v>
      </c>
      <c r="D2056" s="497">
        <v>23.54</v>
      </c>
      <c r="E2056" s="249">
        <v>0</v>
      </c>
      <c r="F2056" s="3">
        <f t="shared" si="246"/>
        <v>0</v>
      </c>
      <c r="G2056" s="1">
        <f t="shared" si="247"/>
        <v>0</v>
      </c>
      <c r="H2056" s="3">
        <f t="shared" si="247"/>
        <v>0</v>
      </c>
    </row>
    <row r="2057" spans="2:8">
      <c r="B2057" s="100" t="s">
        <v>3644</v>
      </c>
      <c r="C2057" s="100" t="s">
        <v>6316</v>
      </c>
      <c r="D2057" s="497">
        <v>10</v>
      </c>
      <c r="E2057" s="249">
        <v>0</v>
      </c>
      <c r="F2057" s="3">
        <f t="shared" si="246"/>
        <v>0</v>
      </c>
      <c r="G2057" s="1">
        <f t="shared" si="247"/>
        <v>0</v>
      </c>
      <c r="H2057" s="3">
        <f t="shared" si="247"/>
        <v>0</v>
      </c>
    </row>
    <row r="2058" spans="2:8">
      <c r="B2058" s="100" t="s">
        <v>3645</v>
      </c>
      <c r="C2058" s="100" t="s">
        <v>6317</v>
      </c>
      <c r="D2058" s="497">
        <v>23.54</v>
      </c>
      <c r="E2058" s="249">
        <v>0</v>
      </c>
      <c r="F2058" s="3">
        <f t="shared" si="246"/>
        <v>0</v>
      </c>
      <c r="G2058" s="1">
        <f t="shared" si="247"/>
        <v>0</v>
      </c>
      <c r="H2058" s="3">
        <f t="shared" si="247"/>
        <v>0</v>
      </c>
    </row>
    <row r="2059" spans="2:8">
      <c r="B2059" s="100" t="s">
        <v>3646</v>
      </c>
      <c r="C2059" s="100" t="s">
        <v>6318</v>
      </c>
      <c r="D2059" s="497">
        <v>5</v>
      </c>
      <c r="E2059" s="249">
        <v>0</v>
      </c>
      <c r="F2059" s="3">
        <f t="shared" si="246"/>
        <v>0</v>
      </c>
      <c r="G2059" s="1">
        <f t="shared" si="247"/>
        <v>0</v>
      </c>
      <c r="H2059" s="3">
        <f t="shared" si="247"/>
        <v>0</v>
      </c>
    </row>
    <row r="2060" spans="2:8">
      <c r="B2060" s="100" t="s">
        <v>3647</v>
      </c>
      <c r="C2060" s="100" t="s">
        <v>6319</v>
      </c>
      <c r="D2060" s="497">
        <v>225</v>
      </c>
      <c r="E2060" s="249">
        <v>0</v>
      </c>
      <c r="F2060" s="3">
        <f t="shared" si="246"/>
        <v>0</v>
      </c>
      <c r="G2060" s="1">
        <f t="shared" si="247"/>
        <v>0</v>
      </c>
      <c r="H2060" s="3">
        <f t="shared" si="247"/>
        <v>0</v>
      </c>
    </row>
    <row r="2061" spans="2:8">
      <c r="B2061" s="100" t="s">
        <v>3648</v>
      </c>
      <c r="C2061" s="100" t="s">
        <v>6320</v>
      </c>
      <c r="D2061" s="497">
        <v>225</v>
      </c>
      <c r="E2061" s="249">
        <v>0</v>
      </c>
      <c r="F2061" s="3">
        <f t="shared" si="246"/>
        <v>0</v>
      </c>
      <c r="G2061" s="1">
        <f t="shared" si="247"/>
        <v>0</v>
      </c>
      <c r="H2061" s="3">
        <f t="shared" si="247"/>
        <v>0</v>
      </c>
    </row>
    <row r="2062" spans="2:8">
      <c r="B2062" s="100" t="s">
        <v>3649</v>
      </c>
      <c r="C2062" s="100" t="s">
        <v>6321</v>
      </c>
      <c r="D2062" s="497">
        <v>24.15</v>
      </c>
      <c r="E2062" s="249">
        <v>0</v>
      </c>
      <c r="F2062" s="3">
        <f t="shared" si="246"/>
        <v>0</v>
      </c>
      <c r="G2062" s="1">
        <f t="shared" si="247"/>
        <v>0</v>
      </c>
      <c r="H2062" s="3">
        <f t="shared" si="247"/>
        <v>0</v>
      </c>
    </row>
    <row r="2063" spans="2:8">
      <c r="B2063" s="100" t="s">
        <v>3650</v>
      </c>
      <c r="C2063" s="100" t="s">
        <v>6322</v>
      </c>
      <c r="D2063" s="497">
        <v>225</v>
      </c>
      <c r="E2063" s="249">
        <v>0</v>
      </c>
      <c r="F2063" s="3">
        <f t="shared" si="246"/>
        <v>0</v>
      </c>
      <c r="G2063" s="1">
        <f t="shared" si="247"/>
        <v>0</v>
      </c>
      <c r="H2063" s="3">
        <f t="shared" si="247"/>
        <v>0</v>
      </c>
    </row>
    <row r="2064" spans="2:8">
      <c r="B2064" s="100" t="s">
        <v>3651</v>
      </c>
      <c r="C2064" s="100" t="s">
        <v>6323</v>
      </c>
      <c r="D2064" s="497">
        <v>225</v>
      </c>
      <c r="E2064" s="249">
        <v>0</v>
      </c>
      <c r="F2064" s="3">
        <f t="shared" si="246"/>
        <v>0</v>
      </c>
      <c r="G2064" s="1">
        <f t="shared" si="247"/>
        <v>0</v>
      </c>
      <c r="H2064" s="3">
        <f t="shared" si="247"/>
        <v>0</v>
      </c>
    </row>
    <row r="2065" spans="2:8">
      <c r="B2065" s="100" t="s">
        <v>3652</v>
      </c>
      <c r="C2065" s="100" t="s">
        <v>6324</v>
      </c>
      <c r="D2065" s="497">
        <v>225</v>
      </c>
      <c r="E2065" s="249">
        <v>0</v>
      </c>
      <c r="F2065" s="3">
        <f t="shared" si="246"/>
        <v>0</v>
      </c>
      <c r="G2065" s="1">
        <f t="shared" si="247"/>
        <v>0</v>
      </c>
      <c r="H2065" s="3">
        <f t="shared" si="247"/>
        <v>0</v>
      </c>
    </row>
    <row r="2066" spans="2:8">
      <c r="B2066" s="100" t="s">
        <v>3653</v>
      </c>
      <c r="C2066" s="100" t="s">
        <v>6325</v>
      </c>
      <c r="D2066" s="497">
        <v>300</v>
      </c>
      <c r="E2066" s="249">
        <v>0</v>
      </c>
      <c r="F2066" s="3">
        <f t="shared" si="246"/>
        <v>0</v>
      </c>
      <c r="G2066" s="1">
        <f t="shared" si="247"/>
        <v>0</v>
      </c>
      <c r="H2066" s="3">
        <f t="shared" si="247"/>
        <v>0</v>
      </c>
    </row>
    <row r="2067" spans="2:8">
      <c r="B2067" s="100" t="s">
        <v>3654</v>
      </c>
      <c r="C2067" s="100" t="s">
        <v>6326</v>
      </c>
      <c r="D2067" s="497">
        <v>175</v>
      </c>
      <c r="E2067" s="249">
        <v>0</v>
      </c>
      <c r="F2067" s="3">
        <f t="shared" si="246"/>
        <v>0</v>
      </c>
      <c r="G2067" s="1">
        <f t="shared" si="247"/>
        <v>0</v>
      </c>
      <c r="H2067" s="3">
        <f t="shared" si="247"/>
        <v>0</v>
      </c>
    </row>
    <row r="2068" spans="2:8">
      <c r="B2068" s="100" t="s">
        <v>3655</v>
      </c>
      <c r="C2068" s="100" t="s">
        <v>6327</v>
      </c>
      <c r="D2068" s="497">
        <v>175</v>
      </c>
      <c r="E2068" s="249">
        <v>0</v>
      </c>
      <c r="F2068" s="3">
        <f t="shared" si="246"/>
        <v>0</v>
      </c>
      <c r="G2068" s="1">
        <f t="shared" si="247"/>
        <v>0</v>
      </c>
      <c r="H2068" s="3">
        <f t="shared" si="247"/>
        <v>0</v>
      </c>
    </row>
    <row r="2069" spans="2:8">
      <c r="B2069" s="100" t="s">
        <v>3656</v>
      </c>
      <c r="C2069" s="100" t="s">
        <v>6328</v>
      </c>
      <c r="D2069" s="497">
        <v>61.19</v>
      </c>
      <c r="E2069" s="249">
        <v>0</v>
      </c>
      <c r="F2069" s="3">
        <f t="shared" si="246"/>
        <v>0</v>
      </c>
      <c r="G2069" s="1">
        <f t="shared" si="247"/>
        <v>0</v>
      </c>
      <c r="H2069" s="3">
        <f t="shared" si="247"/>
        <v>0</v>
      </c>
    </row>
    <row r="2070" spans="2:8">
      <c r="B2070" s="100" t="s">
        <v>3657</v>
      </c>
      <c r="C2070" s="100" t="s">
        <v>6329</v>
      </c>
      <c r="D2070" s="497">
        <v>200</v>
      </c>
      <c r="E2070" s="249">
        <v>0</v>
      </c>
      <c r="F2070" s="3">
        <f t="shared" si="246"/>
        <v>0</v>
      </c>
      <c r="G2070" s="1">
        <f t="shared" si="247"/>
        <v>0</v>
      </c>
      <c r="H2070" s="3">
        <f t="shared" si="247"/>
        <v>0</v>
      </c>
    </row>
    <row r="2071" spans="2:8">
      <c r="B2071" s="100" t="s">
        <v>3658</v>
      </c>
      <c r="C2071" s="100" t="s">
        <v>6330</v>
      </c>
      <c r="D2071" s="497">
        <v>43.32</v>
      </c>
      <c r="E2071" s="249">
        <v>0</v>
      </c>
      <c r="F2071" s="3">
        <f t="shared" si="246"/>
        <v>0</v>
      </c>
      <c r="G2071" s="1">
        <f t="shared" si="247"/>
        <v>0</v>
      </c>
      <c r="H2071" s="3">
        <f t="shared" si="247"/>
        <v>0</v>
      </c>
    </row>
    <row r="2072" spans="2:8">
      <c r="B2072" s="100" t="s">
        <v>3659</v>
      </c>
      <c r="C2072" s="100" t="s">
        <v>6331</v>
      </c>
      <c r="D2072" s="497">
        <v>61.19</v>
      </c>
      <c r="E2072" s="249">
        <v>0</v>
      </c>
      <c r="F2072" s="3">
        <f t="shared" si="246"/>
        <v>0</v>
      </c>
      <c r="G2072" s="1">
        <f t="shared" si="247"/>
        <v>0</v>
      </c>
      <c r="H2072" s="3">
        <f t="shared" si="247"/>
        <v>0</v>
      </c>
    </row>
    <row r="2073" spans="2:8">
      <c r="B2073" s="100" t="s">
        <v>3660</v>
      </c>
      <c r="C2073" s="100" t="s">
        <v>6332</v>
      </c>
      <c r="D2073" s="497">
        <v>61.19</v>
      </c>
      <c r="E2073" s="249">
        <v>0</v>
      </c>
      <c r="F2073" s="3">
        <f t="shared" si="246"/>
        <v>0</v>
      </c>
      <c r="G2073" s="1">
        <f t="shared" si="247"/>
        <v>0</v>
      </c>
      <c r="H2073" s="3">
        <f t="shared" si="247"/>
        <v>0</v>
      </c>
    </row>
    <row r="2074" spans="2:8">
      <c r="B2074" s="100" t="s">
        <v>3661</v>
      </c>
      <c r="C2074" s="100" t="s">
        <v>6333</v>
      </c>
      <c r="D2074" s="497">
        <v>61.19</v>
      </c>
      <c r="E2074" s="249">
        <v>0</v>
      </c>
      <c r="F2074" s="3">
        <f t="shared" si="246"/>
        <v>0</v>
      </c>
      <c r="G2074" s="1">
        <f t="shared" si="247"/>
        <v>0</v>
      </c>
      <c r="H2074" s="3">
        <f t="shared" si="247"/>
        <v>0</v>
      </c>
    </row>
    <row r="2075" spans="2:8">
      <c r="B2075" s="100" t="s">
        <v>3662</v>
      </c>
      <c r="C2075" s="100" t="s">
        <v>6334</v>
      </c>
      <c r="D2075" s="497">
        <v>200</v>
      </c>
      <c r="E2075" s="249">
        <v>0</v>
      </c>
      <c r="F2075" s="3">
        <f t="shared" si="246"/>
        <v>0</v>
      </c>
      <c r="G2075" s="1">
        <f t="shared" si="247"/>
        <v>0</v>
      </c>
      <c r="H2075" s="3">
        <f t="shared" si="247"/>
        <v>0</v>
      </c>
    </row>
    <row r="2076" spans="2:8">
      <c r="B2076" s="100" t="s">
        <v>3663</v>
      </c>
      <c r="C2076" s="100" t="s">
        <v>6335</v>
      </c>
      <c r="D2076" s="497">
        <v>43.32</v>
      </c>
      <c r="E2076" s="249">
        <v>0</v>
      </c>
      <c r="F2076" s="3">
        <f t="shared" si="246"/>
        <v>0</v>
      </c>
      <c r="G2076" s="1">
        <f t="shared" si="247"/>
        <v>0</v>
      </c>
      <c r="H2076" s="3">
        <f t="shared" si="247"/>
        <v>0</v>
      </c>
    </row>
    <row r="2077" spans="2:8">
      <c r="B2077" s="100" t="s">
        <v>3664</v>
      </c>
      <c r="C2077" s="100" t="s">
        <v>6336</v>
      </c>
      <c r="D2077" s="497">
        <v>23.54</v>
      </c>
      <c r="E2077" s="249">
        <v>0</v>
      </c>
      <c r="F2077" s="3">
        <f t="shared" si="246"/>
        <v>0</v>
      </c>
      <c r="G2077" s="1">
        <f t="shared" si="247"/>
        <v>0</v>
      </c>
      <c r="H2077" s="3">
        <f t="shared" si="247"/>
        <v>0</v>
      </c>
    </row>
    <row r="2078" spans="2:8">
      <c r="B2078" s="100" t="s">
        <v>3665</v>
      </c>
      <c r="C2078" s="100" t="s">
        <v>6337</v>
      </c>
      <c r="D2078" s="497">
        <v>650</v>
      </c>
      <c r="E2078" s="249">
        <v>0</v>
      </c>
      <c r="F2078" s="3">
        <f t="shared" si="246"/>
        <v>0</v>
      </c>
      <c r="G2078" s="1">
        <f t="shared" si="247"/>
        <v>0</v>
      </c>
      <c r="H2078" s="3">
        <f t="shared" si="247"/>
        <v>0</v>
      </c>
    </row>
    <row r="2079" spans="2:8">
      <c r="B2079" s="100" t="s">
        <v>3666</v>
      </c>
      <c r="C2079" s="100" t="s">
        <v>6338</v>
      </c>
      <c r="D2079" s="497">
        <v>1100</v>
      </c>
      <c r="E2079" s="249">
        <v>0</v>
      </c>
      <c r="F2079" s="3">
        <f t="shared" si="246"/>
        <v>0</v>
      </c>
      <c r="G2079" s="1">
        <f t="shared" si="247"/>
        <v>0</v>
      </c>
      <c r="H2079" s="3">
        <f t="shared" si="247"/>
        <v>0</v>
      </c>
    </row>
    <row r="2080" spans="2:8">
      <c r="B2080" s="100" t="s">
        <v>3667</v>
      </c>
      <c r="C2080" s="100" t="s">
        <v>6339</v>
      </c>
      <c r="D2080" s="497">
        <v>1100</v>
      </c>
      <c r="E2080" s="249">
        <v>0</v>
      </c>
      <c r="F2080" s="3">
        <f t="shared" si="246"/>
        <v>0</v>
      </c>
      <c r="G2080" s="1">
        <f t="shared" si="247"/>
        <v>0</v>
      </c>
      <c r="H2080" s="3">
        <f t="shared" si="247"/>
        <v>0</v>
      </c>
    </row>
    <row r="2081" spans="2:8">
      <c r="B2081" s="100" t="s">
        <v>3668</v>
      </c>
      <c r="C2081" s="100" t="s">
        <v>6340</v>
      </c>
      <c r="D2081" s="497">
        <v>650</v>
      </c>
      <c r="E2081" s="249">
        <v>0</v>
      </c>
      <c r="F2081" s="3">
        <f t="shared" si="246"/>
        <v>0</v>
      </c>
      <c r="G2081" s="1">
        <f t="shared" si="247"/>
        <v>0</v>
      </c>
      <c r="H2081" s="3">
        <f t="shared" si="247"/>
        <v>0</v>
      </c>
    </row>
    <row r="2082" spans="2:8">
      <c r="B2082" s="100" t="s">
        <v>3669</v>
      </c>
      <c r="C2082" s="100" t="s">
        <v>6341</v>
      </c>
      <c r="D2082" s="497">
        <v>650</v>
      </c>
      <c r="E2082" s="249">
        <v>0</v>
      </c>
      <c r="F2082" s="3">
        <f t="shared" si="246"/>
        <v>0</v>
      </c>
      <c r="G2082" s="1">
        <f t="shared" si="247"/>
        <v>0</v>
      </c>
      <c r="H2082" s="3">
        <f t="shared" si="247"/>
        <v>0</v>
      </c>
    </row>
    <row r="2083" spans="2:8">
      <c r="B2083" s="100" t="s">
        <v>3670</v>
      </c>
      <c r="C2083" s="100" t="s">
        <v>6342</v>
      </c>
      <c r="D2083" s="497">
        <v>650</v>
      </c>
      <c r="E2083" s="249">
        <v>0</v>
      </c>
      <c r="F2083" s="3">
        <f t="shared" si="246"/>
        <v>0</v>
      </c>
      <c r="G2083" s="1">
        <f t="shared" si="247"/>
        <v>0</v>
      </c>
      <c r="H2083" s="3">
        <f t="shared" si="247"/>
        <v>0</v>
      </c>
    </row>
    <row r="2084" spans="2:8">
      <c r="B2084" s="100" t="s">
        <v>3671</v>
      </c>
      <c r="C2084" s="100" t="s">
        <v>6343</v>
      </c>
      <c r="D2084" s="497">
        <v>650</v>
      </c>
      <c r="E2084" s="249">
        <v>0</v>
      </c>
      <c r="F2084" s="3">
        <f t="shared" si="246"/>
        <v>0</v>
      </c>
      <c r="G2084" s="1">
        <f t="shared" si="247"/>
        <v>0</v>
      </c>
      <c r="H2084" s="3">
        <f t="shared" si="247"/>
        <v>0</v>
      </c>
    </row>
    <row r="2085" spans="2:8">
      <c r="B2085" s="100" t="s">
        <v>3672</v>
      </c>
      <c r="C2085" s="100" t="s">
        <v>6344</v>
      </c>
      <c r="D2085" s="497">
        <v>79.8</v>
      </c>
      <c r="E2085" s="249">
        <v>0</v>
      </c>
      <c r="F2085" s="3">
        <f t="shared" si="246"/>
        <v>0</v>
      </c>
      <c r="G2085" s="1">
        <f t="shared" si="247"/>
        <v>0</v>
      </c>
      <c r="H2085" s="3">
        <f t="shared" si="247"/>
        <v>0</v>
      </c>
    </row>
    <row r="2086" spans="2:8">
      <c r="B2086" s="100" t="s">
        <v>3673</v>
      </c>
      <c r="C2086" s="100" t="s">
        <v>6345</v>
      </c>
      <c r="D2086" s="497">
        <v>250.2</v>
      </c>
      <c r="E2086" s="249">
        <v>0</v>
      </c>
      <c r="F2086" s="3">
        <f t="shared" si="246"/>
        <v>0</v>
      </c>
      <c r="G2086" s="1">
        <f t="shared" si="247"/>
        <v>0</v>
      </c>
      <c r="H2086" s="3">
        <f t="shared" si="247"/>
        <v>0</v>
      </c>
    </row>
    <row r="2087" spans="2:8">
      <c r="B2087" s="100" t="s">
        <v>3674</v>
      </c>
      <c r="C2087" s="100" t="s">
        <v>6346</v>
      </c>
      <c r="D2087" s="497">
        <v>264.10000000000002</v>
      </c>
      <c r="E2087" s="249">
        <v>0</v>
      </c>
      <c r="F2087" s="3">
        <f t="shared" si="246"/>
        <v>0</v>
      </c>
      <c r="G2087" s="1">
        <f t="shared" si="247"/>
        <v>0</v>
      </c>
      <c r="H2087" s="3">
        <f t="shared" si="247"/>
        <v>0</v>
      </c>
    </row>
    <row r="2088" spans="2:8">
      <c r="B2088" s="100" t="s">
        <v>3675</v>
      </c>
      <c r="C2088" s="100" t="s">
        <v>6347</v>
      </c>
      <c r="D2088" s="497">
        <v>250.2</v>
      </c>
      <c r="E2088" s="249">
        <v>0</v>
      </c>
      <c r="F2088" s="3">
        <f t="shared" si="246"/>
        <v>0</v>
      </c>
      <c r="G2088" s="1">
        <f t="shared" si="247"/>
        <v>0</v>
      </c>
      <c r="H2088" s="3">
        <f t="shared" si="247"/>
        <v>0</v>
      </c>
    </row>
    <row r="2089" spans="2:8">
      <c r="B2089" s="100" t="s">
        <v>3676</v>
      </c>
      <c r="C2089" s="100" t="s">
        <v>6348</v>
      </c>
      <c r="D2089" s="497">
        <v>347.5</v>
      </c>
      <c r="E2089" s="249">
        <v>0</v>
      </c>
      <c r="F2089" s="3">
        <f t="shared" si="246"/>
        <v>0</v>
      </c>
      <c r="G2089" s="1">
        <f t="shared" si="247"/>
        <v>0</v>
      </c>
      <c r="H2089" s="3">
        <f t="shared" si="247"/>
        <v>0</v>
      </c>
    </row>
    <row r="2090" spans="2:8">
      <c r="B2090" s="100" t="s">
        <v>3677</v>
      </c>
      <c r="C2090" s="100" t="s">
        <v>6349</v>
      </c>
      <c r="D2090" s="497">
        <v>266</v>
      </c>
      <c r="E2090" s="249">
        <v>0</v>
      </c>
      <c r="F2090" s="3">
        <f t="shared" si="246"/>
        <v>0</v>
      </c>
      <c r="G2090" s="1">
        <f t="shared" si="247"/>
        <v>0</v>
      </c>
      <c r="H2090" s="3">
        <f t="shared" si="247"/>
        <v>0</v>
      </c>
    </row>
    <row r="2091" spans="2:8">
      <c r="B2091" s="100" t="s">
        <v>3678</v>
      </c>
      <c r="C2091" s="100" t="s">
        <v>6350</v>
      </c>
      <c r="D2091" s="497">
        <v>269.5</v>
      </c>
      <c r="E2091" s="249">
        <v>0</v>
      </c>
      <c r="F2091" s="3">
        <f t="shared" si="246"/>
        <v>0</v>
      </c>
      <c r="G2091" s="1">
        <f t="shared" si="247"/>
        <v>0</v>
      </c>
      <c r="H2091" s="3">
        <f t="shared" si="247"/>
        <v>0</v>
      </c>
    </row>
    <row r="2092" spans="2:8">
      <c r="B2092" s="100" t="s">
        <v>3679</v>
      </c>
      <c r="C2092" s="100" t="s">
        <v>6351</v>
      </c>
      <c r="D2092" s="497">
        <v>650</v>
      </c>
      <c r="E2092" s="249">
        <v>0</v>
      </c>
      <c r="F2092" s="3">
        <f t="shared" si="246"/>
        <v>0</v>
      </c>
      <c r="G2092" s="1">
        <f t="shared" si="247"/>
        <v>0</v>
      </c>
      <c r="H2092" s="3">
        <f t="shared" si="247"/>
        <v>0</v>
      </c>
    </row>
    <row r="2093" spans="2:8">
      <c r="B2093" s="100" t="s">
        <v>3680</v>
      </c>
      <c r="C2093" s="100" t="s">
        <v>6352</v>
      </c>
      <c r="D2093" s="497">
        <v>1098</v>
      </c>
      <c r="E2093" s="249">
        <v>0</v>
      </c>
      <c r="F2093" s="3">
        <f t="shared" si="246"/>
        <v>0</v>
      </c>
      <c r="G2093" s="1">
        <f t="shared" si="247"/>
        <v>0</v>
      </c>
      <c r="H2093" s="3">
        <f t="shared" si="247"/>
        <v>0</v>
      </c>
    </row>
    <row r="2094" spans="2:8">
      <c r="B2094" s="100" t="s">
        <v>3681</v>
      </c>
      <c r="C2094" s="100" t="s">
        <v>6353</v>
      </c>
      <c r="D2094" s="497">
        <v>43</v>
      </c>
      <c r="E2094" s="249">
        <v>0</v>
      </c>
      <c r="F2094" s="3">
        <f t="shared" si="246"/>
        <v>0</v>
      </c>
      <c r="G2094" s="1">
        <f t="shared" si="247"/>
        <v>0</v>
      </c>
      <c r="H2094" s="3">
        <f t="shared" si="247"/>
        <v>0</v>
      </c>
    </row>
    <row r="2095" spans="2:8">
      <c r="B2095" s="100" t="s">
        <v>3682</v>
      </c>
      <c r="C2095" s="100" t="s">
        <v>6354</v>
      </c>
      <c r="D2095" s="497">
        <v>26</v>
      </c>
      <c r="E2095" s="249">
        <v>0</v>
      </c>
      <c r="F2095" s="3">
        <f t="shared" si="246"/>
        <v>0</v>
      </c>
      <c r="G2095" s="1">
        <f t="shared" si="247"/>
        <v>0</v>
      </c>
      <c r="H2095" s="3">
        <f t="shared" si="247"/>
        <v>0</v>
      </c>
    </row>
    <row r="2096" spans="2:8">
      <c r="B2096" s="100" t="s">
        <v>3683</v>
      </c>
      <c r="C2096" s="100" t="s">
        <v>6355</v>
      </c>
      <c r="D2096" s="497">
        <v>21</v>
      </c>
      <c r="E2096" s="249">
        <v>0</v>
      </c>
      <c r="F2096" s="3">
        <f t="shared" si="246"/>
        <v>0</v>
      </c>
      <c r="G2096" s="1">
        <f t="shared" si="247"/>
        <v>0</v>
      </c>
      <c r="H2096" s="3">
        <f t="shared" si="247"/>
        <v>0</v>
      </c>
    </row>
    <row r="2097" spans="2:8">
      <c r="B2097" s="100" t="s">
        <v>3684</v>
      </c>
      <c r="C2097" s="100" t="s">
        <v>6356</v>
      </c>
      <c r="D2097" s="497">
        <v>38</v>
      </c>
      <c r="E2097" s="249">
        <v>0</v>
      </c>
      <c r="F2097" s="3">
        <f t="shared" si="246"/>
        <v>0</v>
      </c>
      <c r="G2097" s="1">
        <f t="shared" si="247"/>
        <v>0</v>
      </c>
      <c r="H2097" s="3">
        <f t="shared" si="247"/>
        <v>0</v>
      </c>
    </row>
    <row r="2098" spans="2:8">
      <c r="B2098" s="100" t="s">
        <v>3685</v>
      </c>
      <c r="C2098" s="100" t="s">
        <v>6357</v>
      </c>
      <c r="D2098" s="497">
        <v>21</v>
      </c>
      <c r="E2098" s="249">
        <v>0</v>
      </c>
      <c r="F2098" s="3">
        <f t="shared" si="246"/>
        <v>0</v>
      </c>
      <c r="G2098" s="1">
        <f t="shared" si="247"/>
        <v>0</v>
      </c>
      <c r="H2098" s="3">
        <f t="shared" si="247"/>
        <v>0</v>
      </c>
    </row>
    <row r="2099" spans="2:8">
      <c r="B2099" s="100" t="s">
        <v>3686</v>
      </c>
      <c r="C2099" s="100" t="s">
        <v>6358</v>
      </c>
      <c r="D2099" s="497">
        <v>35</v>
      </c>
      <c r="E2099" s="249">
        <v>0</v>
      </c>
      <c r="F2099" s="3">
        <f t="shared" si="246"/>
        <v>0</v>
      </c>
      <c r="G2099" s="1">
        <f t="shared" si="247"/>
        <v>0</v>
      </c>
      <c r="H2099" s="3">
        <f t="shared" si="247"/>
        <v>0</v>
      </c>
    </row>
    <row r="2100" spans="2:8">
      <c r="B2100" s="100" t="s">
        <v>3687</v>
      </c>
      <c r="C2100" s="100" t="s">
        <v>6359</v>
      </c>
      <c r="D2100" s="497">
        <v>52</v>
      </c>
      <c r="E2100" s="249">
        <v>0</v>
      </c>
      <c r="F2100" s="3">
        <f t="shared" si="246"/>
        <v>0</v>
      </c>
      <c r="G2100" s="1">
        <f t="shared" si="247"/>
        <v>0</v>
      </c>
      <c r="H2100" s="3">
        <f t="shared" si="247"/>
        <v>0</v>
      </c>
    </row>
    <row r="2101" spans="2:8">
      <c r="B2101" s="100" t="s">
        <v>3688</v>
      </c>
      <c r="C2101" s="100" t="s">
        <v>6360</v>
      </c>
      <c r="D2101" s="497">
        <v>68</v>
      </c>
      <c r="E2101" s="249">
        <v>0</v>
      </c>
      <c r="F2101" s="3">
        <f t="shared" si="246"/>
        <v>0</v>
      </c>
      <c r="G2101" s="1">
        <f t="shared" si="247"/>
        <v>0</v>
      </c>
      <c r="H2101" s="3">
        <f t="shared" si="247"/>
        <v>0</v>
      </c>
    </row>
    <row r="2102" spans="2:8">
      <c r="B2102" s="100" t="s">
        <v>3689</v>
      </c>
      <c r="C2102" s="100" t="s">
        <v>6361</v>
      </c>
      <c r="D2102" s="497">
        <v>43</v>
      </c>
      <c r="E2102" s="249">
        <v>0</v>
      </c>
      <c r="F2102" s="3">
        <f t="shared" si="246"/>
        <v>0</v>
      </c>
      <c r="G2102" s="1">
        <f t="shared" si="247"/>
        <v>0</v>
      </c>
      <c r="H2102" s="3">
        <f t="shared" si="247"/>
        <v>0</v>
      </c>
    </row>
    <row r="2103" spans="2:8">
      <c r="B2103" s="100" t="s">
        <v>3690</v>
      </c>
      <c r="C2103" s="100" t="s">
        <v>6362</v>
      </c>
      <c r="D2103" s="497">
        <v>25</v>
      </c>
      <c r="E2103" s="249">
        <v>0</v>
      </c>
      <c r="F2103" s="3">
        <f t="shared" si="246"/>
        <v>0</v>
      </c>
      <c r="G2103" s="1">
        <f t="shared" si="247"/>
        <v>0</v>
      </c>
      <c r="H2103" s="3">
        <f t="shared" si="247"/>
        <v>0</v>
      </c>
    </row>
    <row r="2104" spans="2:8">
      <c r="B2104" s="571" t="s">
        <v>7794</v>
      </c>
      <c r="C2104" s="571"/>
      <c r="D2104" s="18">
        <f>SUM(D1917:D2103)</f>
        <v>139029.31000000003</v>
      </c>
      <c r="E2104" s="19">
        <f t="shared" ref="E2104" si="248">SUM(E1917:E2103)</f>
        <v>0</v>
      </c>
      <c r="F2104" s="119">
        <f>SUM(F1917:F2103)</f>
        <v>0</v>
      </c>
      <c r="G2104" s="120">
        <f>SUM(G1917:G2103)</f>
        <v>0</v>
      </c>
      <c r="H2104" s="119">
        <f>SUM(H1917:H2103)</f>
        <v>0</v>
      </c>
    </row>
    <row r="2105" spans="2:8">
      <c r="B2105" s="41"/>
      <c r="C2105" s="41"/>
      <c r="D2105" s="41"/>
      <c r="E2105" s="88"/>
      <c r="F2105" s="92"/>
      <c r="G2105" s="41"/>
      <c r="H2105" s="41"/>
    </row>
    <row r="2106" spans="2:8">
      <c r="B2106" s="624" t="s">
        <v>731</v>
      </c>
      <c r="C2106" s="625"/>
      <c r="D2106" s="604" t="str">
        <f>D$13</f>
        <v>SIGTAP
08/2025</v>
      </c>
      <c r="E2106" s="570" t="str">
        <f>E$861</f>
        <v>CNES_ESTABELECIMENTO</v>
      </c>
      <c r="F2106" s="570"/>
      <c r="G2106" s="570"/>
      <c r="H2106" s="570"/>
    </row>
    <row r="2107" spans="2:8" ht="22.5">
      <c r="B2107" s="626"/>
      <c r="C2107" s="627"/>
      <c r="D2107" s="605"/>
      <c r="E2107" s="12" t="s">
        <v>12</v>
      </c>
      <c r="F2107" s="50" t="s">
        <v>3815</v>
      </c>
      <c r="G2107" s="51" t="s">
        <v>3756</v>
      </c>
      <c r="H2107" s="50" t="s">
        <v>3814</v>
      </c>
    </row>
    <row r="2108" spans="2:8">
      <c r="B2108" s="100" t="s">
        <v>3691</v>
      </c>
      <c r="C2108" s="100" t="s">
        <v>6363</v>
      </c>
      <c r="D2108" s="499">
        <v>23.54</v>
      </c>
      <c r="E2108" s="249">
        <v>0</v>
      </c>
      <c r="F2108" s="3">
        <f t="shared" ref="F2108:F2117" si="249">D2108*E2108</f>
        <v>0</v>
      </c>
      <c r="G2108" s="1">
        <f t="shared" ref="G2108:H2117" si="250">E2108/12</f>
        <v>0</v>
      </c>
      <c r="H2108" s="3">
        <f t="shared" si="250"/>
        <v>0</v>
      </c>
    </row>
    <row r="2109" spans="2:8">
      <c r="B2109" s="100" t="s">
        <v>3692</v>
      </c>
      <c r="C2109" s="100" t="s">
        <v>6364</v>
      </c>
      <c r="D2109" s="499">
        <v>23.54</v>
      </c>
      <c r="E2109" s="249">
        <v>0</v>
      </c>
      <c r="F2109" s="3">
        <f t="shared" si="249"/>
        <v>0</v>
      </c>
      <c r="G2109" s="1">
        <f t="shared" si="250"/>
        <v>0</v>
      </c>
      <c r="H2109" s="3">
        <f t="shared" si="250"/>
        <v>0</v>
      </c>
    </row>
    <row r="2110" spans="2:8">
      <c r="B2110" s="100" t="s">
        <v>3693</v>
      </c>
      <c r="C2110" s="100" t="s">
        <v>6365</v>
      </c>
      <c r="D2110" s="499">
        <v>23.54</v>
      </c>
      <c r="E2110" s="249">
        <v>0</v>
      </c>
      <c r="F2110" s="3">
        <f t="shared" si="249"/>
        <v>0</v>
      </c>
      <c r="G2110" s="1">
        <f t="shared" si="250"/>
        <v>0</v>
      </c>
      <c r="H2110" s="3">
        <f t="shared" si="250"/>
        <v>0</v>
      </c>
    </row>
    <row r="2111" spans="2:8">
      <c r="B2111" s="100" t="s">
        <v>2027</v>
      </c>
      <c r="C2111" s="100" t="s">
        <v>7795</v>
      </c>
      <c r="D2111" s="499">
        <v>500</v>
      </c>
      <c r="E2111" s="249">
        <v>0</v>
      </c>
      <c r="F2111" s="3">
        <f t="shared" si="249"/>
        <v>0</v>
      </c>
      <c r="G2111" s="1">
        <f t="shared" si="250"/>
        <v>0</v>
      </c>
      <c r="H2111" s="3">
        <f t="shared" si="250"/>
        <v>0</v>
      </c>
    </row>
    <row r="2112" spans="2:8">
      <c r="B2112" s="100" t="s">
        <v>2028</v>
      </c>
      <c r="C2112" s="100" t="s">
        <v>7796</v>
      </c>
      <c r="D2112" s="499">
        <v>195.45</v>
      </c>
      <c r="E2112" s="249">
        <v>0</v>
      </c>
      <c r="F2112" s="3">
        <f t="shared" si="249"/>
        <v>0</v>
      </c>
      <c r="G2112" s="1">
        <f t="shared" si="250"/>
        <v>0</v>
      </c>
      <c r="H2112" s="3">
        <f t="shared" si="250"/>
        <v>0</v>
      </c>
    </row>
    <row r="2113" spans="1:9">
      <c r="B2113" s="100" t="s">
        <v>2029</v>
      </c>
      <c r="C2113" s="100" t="s">
        <v>7797</v>
      </c>
      <c r="D2113" s="499">
        <v>97.48</v>
      </c>
      <c r="E2113" s="249">
        <v>0</v>
      </c>
      <c r="F2113" s="3">
        <f t="shared" si="249"/>
        <v>0</v>
      </c>
      <c r="G2113" s="1">
        <f t="shared" si="250"/>
        <v>0</v>
      </c>
      <c r="H2113" s="3">
        <f t="shared" si="250"/>
        <v>0</v>
      </c>
    </row>
    <row r="2114" spans="1:9">
      <c r="B2114" s="100" t="s">
        <v>2030</v>
      </c>
      <c r="C2114" s="100" t="s">
        <v>7798</v>
      </c>
      <c r="D2114" s="499">
        <v>195.45</v>
      </c>
      <c r="E2114" s="249">
        <v>0</v>
      </c>
      <c r="F2114" s="3">
        <f t="shared" si="249"/>
        <v>0</v>
      </c>
      <c r="G2114" s="1">
        <f t="shared" si="250"/>
        <v>0</v>
      </c>
      <c r="H2114" s="3">
        <f t="shared" si="250"/>
        <v>0</v>
      </c>
    </row>
    <row r="2115" spans="1:9">
      <c r="B2115" s="100" t="s">
        <v>2032</v>
      </c>
      <c r="C2115" s="100" t="s">
        <v>7799</v>
      </c>
      <c r="D2115" s="499">
        <v>97.48</v>
      </c>
      <c r="E2115" s="249">
        <v>0</v>
      </c>
      <c r="F2115" s="3">
        <f t="shared" si="249"/>
        <v>0</v>
      </c>
      <c r="G2115" s="1">
        <f t="shared" si="250"/>
        <v>0</v>
      </c>
      <c r="H2115" s="3">
        <f t="shared" si="250"/>
        <v>0</v>
      </c>
    </row>
    <row r="2116" spans="1:9">
      <c r="B2116" s="100" t="s">
        <v>3694</v>
      </c>
      <c r="C2116" s="100" t="s">
        <v>6366</v>
      </c>
      <c r="D2116" s="499">
        <v>141.52000000000001</v>
      </c>
      <c r="E2116" s="249">
        <v>0</v>
      </c>
      <c r="F2116" s="3">
        <f t="shared" si="249"/>
        <v>0</v>
      </c>
      <c r="G2116" s="1">
        <f t="shared" si="250"/>
        <v>0</v>
      </c>
      <c r="H2116" s="3">
        <f t="shared" si="250"/>
        <v>0</v>
      </c>
    </row>
    <row r="2117" spans="1:9">
      <c r="B2117" s="100" t="s">
        <v>3695</v>
      </c>
      <c r="C2117" s="100" t="s">
        <v>6367</v>
      </c>
      <c r="D2117" s="499">
        <v>60</v>
      </c>
      <c r="E2117" s="249">
        <v>0</v>
      </c>
      <c r="F2117" s="3">
        <f t="shared" si="249"/>
        <v>0</v>
      </c>
      <c r="G2117" s="1">
        <f t="shared" si="250"/>
        <v>0</v>
      </c>
      <c r="H2117" s="3">
        <f t="shared" si="250"/>
        <v>0</v>
      </c>
    </row>
    <row r="2118" spans="1:9">
      <c r="B2118" s="571" t="s">
        <v>7800</v>
      </c>
      <c r="C2118" s="571"/>
      <c r="D2118" s="18">
        <f>SUM(D2108:D2117)</f>
        <v>1358</v>
      </c>
      <c r="E2118" s="19">
        <f>SUM(E2108:E2117)</f>
        <v>0</v>
      </c>
      <c r="F2118" s="18">
        <f>SUM(F2108:F2117)</f>
        <v>0</v>
      </c>
      <c r="G2118" s="19">
        <f>SUM(G2108:G2117)</f>
        <v>0</v>
      </c>
      <c r="H2118" s="18">
        <f>SUM(H2108:H2117)</f>
        <v>0</v>
      </c>
    </row>
    <row r="2119" spans="1:9">
      <c r="B2119" s="16"/>
      <c r="C2119" s="16"/>
      <c r="D2119" s="16"/>
      <c r="E2119" s="34"/>
      <c r="F2119" s="35"/>
      <c r="G2119" s="16"/>
      <c r="H2119" s="16"/>
    </row>
    <row r="2120" spans="1:9">
      <c r="B2120" s="567" t="s">
        <v>6455</v>
      </c>
      <c r="C2120" s="567"/>
      <c r="D2120" s="260">
        <f>D2104+D2118</f>
        <v>140387.31000000003</v>
      </c>
      <c r="E2120" s="261">
        <f>E2104+E2118</f>
        <v>0</v>
      </c>
      <c r="F2120" s="260">
        <f>F2104+F2118</f>
        <v>0</v>
      </c>
      <c r="G2120" s="261">
        <f>G2104+G2118</f>
        <v>0</v>
      </c>
      <c r="H2120" s="260">
        <f>H2104+H2118</f>
        <v>0</v>
      </c>
    </row>
    <row r="2121" spans="1:9">
      <c r="B2121" s="41"/>
      <c r="C2121" s="41"/>
      <c r="D2121" s="41"/>
      <c r="E2121" s="88"/>
      <c r="F2121" s="92"/>
      <c r="G2121" s="41"/>
      <c r="H2121" s="41"/>
    </row>
    <row r="2122" spans="1:9">
      <c r="A2122" s="4" t="s">
        <v>707</v>
      </c>
      <c r="B2122" s="565" t="s">
        <v>8780</v>
      </c>
      <c r="C2122" s="566"/>
      <c r="D2122" s="262">
        <f>D2120</f>
        <v>140387.31000000003</v>
      </c>
      <c r="E2122" s="263">
        <f>E2120</f>
        <v>0</v>
      </c>
      <c r="F2122" s="262">
        <f>F2120</f>
        <v>0</v>
      </c>
      <c r="G2122" s="263">
        <f>G2120</f>
        <v>0</v>
      </c>
      <c r="H2122" s="262">
        <f>H2120</f>
        <v>0</v>
      </c>
    </row>
    <row r="2123" spans="1:9">
      <c r="A2123" s="4">
        <v>0</v>
      </c>
      <c r="B2123" s="16"/>
      <c r="C2123" s="16"/>
      <c r="D2123" s="16"/>
      <c r="E2123" s="34"/>
      <c r="F2123" s="35"/>
      <c r="G2123" s="16"/>
      <c r="H2123" s="16"/>
    </row>
    <row r="2124" spans="1:9" s="5" customFormat="1" ht="19.5" customHeight="1">
      <c r="A2124" s="4" t="s">
        <v>708</v>
      </c>
      <c r="B2124" s="573" t="s">
        <v>708</v>
      </c>
      <c r="C2124" s="573"/>
      <c r="D2124" s="573"/>
      <c r="E2124" s="573"/>
      <c r="F2124" s="573"/>
      <c r="G2124" s="573"/>
      <c r="H2124" s="573"/>
      <c r="I2124" s="106"/>
    </row>
    <row r="2125" spans="1:9" s="5" customFormat="1">
      <c r="A2125" s="4">
        <v>0</v>
      </c>
      <c r="B2125" s="16"/>
      <c r="C2125" s="16"/>
      <c r="D2125" s="16"/>
      <c r="E2125" s="34"/>
      <c r="F2125" s="35"/>
      <c r="G2125" s="16"/>
      <c r="H2125" s="16"/>
      <c r="I2125" s="106"/>
    </row>
    <row r="2126" spans="1:9" s="5" customFormat="1">
      <c r="A2126" s="4"/>
      <c r="B2126" s="642" t="s">
        <v>4460</v>
      </c>
      <c r="C2126" s="642"/>
      <c r="D2126" s="642"/>
      <c r="E2126" s="642"/>
      <c r="F2126" s="642"/>
      <c r="G2126" s="642"/>
      <c r="H2126" s="642"/>
      <c r="I2126" s="106"/>
    </row>
    <row r="2127" spans="1:9" s="5" customFormat="1">
      <c r="A2127" s="4"/>
      <c r="B2127" s="16"/>
      <c r="C2127" s="16"/>
      <c r="D2127" s="16"/>
      <c r="E2127" s="34"/>
      <c r="F2127" s="35"/>
      <c r="G2127" s="16"/>
      <c r="H2127" s="16"/>
      <c r="I2127" s="106"/>
    </row>
    <row r="2128" spans="1:9" s="5" customFormat="1">
      <c r="A2128" s="4"/>
      <c r="B2128" s="585" t="s">
        <v>43</v>
      </c>
      <c r="C2128" s="586"/>
      <c r="D2128" s="604" t="str">
        <f>D$13</f>
        <v>SIGTAP
08/2025</v>
      </c>
      <c r="E2128" s="570" t="str">
        <f>E$13</f>
        <v>CNES_ESTABELECIMENTO</v>
      </c>
      <c r="F2128" s="570"/>
      <c r="G2128" s="570"/>
      <c r="H2128" s="570"/>
      <c r="I2128" s="106"/>
    </row>
    <row r="2129" spans="1:9" s="5" customFormat="1" ht="22.5">
      <c r="A2129" s="4"/>
      <c r="B2129" s="617"/>
      <c r="C2129" s="618"/>
      <c r="D2129" s="620"/>
      <c r="E2129" s="76" t="s">
        <v>12</v>
      </c>
      <c r="F2129" s="77" t="s">
        <v>3815</v>
      </c>
      <c r="G2129" s="51" t="s">
        <v>3756</v>
      </c>
      <c r="H2129" s="77" t="s">
        <v>3814</v>
      </c>
      <c r="I2129" s="106"/>
    </row>
    <row r="2130" spans="1:9" s="5" customFormat="1" ht="14.25" customHeight="1">
      <c r="A2130" s="4"/>
      <c r="B2130" s="139" t="s">
        <v>7807</v>
      </c>
      <c r="C2130" s="100" t="s">
        <v>7808</v>
      </c>
      <c r="D2130" s="497">
        <v>75</v>
      </c>
      <c r="E2130" s="252">
        <v>0</v>
      </c>
      <c r="F2130" s="45">
        <f t="shared" ref="F2130:F2159" si="251">D2130*E2130</f>
        <v>0</v>
      </c>
      <c r="G2130" s="46">
        <f t="shared" ref="G2130:G2159" si="252">E2130/12</f>
        <v>0</v>
      </c>
      <c r="H2130" s="45">
        <f t="shared" ref="H2130:H2159" si="253">F2130/12</f>
        <v>0</v>
      </c>
      <c r="I2130" s="106"/>
    </row>
    <row r="2131" spans="1:9" s="5" customFormat="1" ht="14.25" customHeight="1">
      <c r="A2131" s="4"/>
      <c r="B2131" s="139" t="s">
        <v>7809</v>
      </c>
      <c r="C2131" s="100" t="s">
        <v>7810</v>
      </c>
      <c r="D2131" s="497">
        <v>125</v>
      </c>
      <c r="E2131" s="252">
        <v>0</v>
      </c>
      <c r="F2131" s="45">
        <f t="shared" si="251"/>
        <v>0</v>
      </c>
      <c r="G2131" s="46">
        <f t="shared" si="252"/>
        <v>0</v>
      </c>
      <c r="H2131" s="45">
        <f t="shared" si="253"/>
        <v>0</v>
      </c>
      <c r="I2131" s="106"/>
    </row>
    <row r="2132" spans="1:9" s="5" customFormat="1" ht="14.25" customHeight="1">
      <c r="A2132" s="4"/>
      <c r="B2132" s="139" t="s">
        <v>7811</v>
      </c>
      <c r="C2132" s="100" t="s">
        <v>7812</v>
      </c>
      <c r="D2132" s="497">
        <v>110</v>
      </c>
      <c r="E2132" s="252">
        <v>0</v>
      </c>
      <c r="F2132" s="45">
        <f t="shared" si="251"/>
        <v>0</v>
      </c>
      <c r="G2132" s="46">
        <f t="shared" si="252"/>
        <v>0</v>
      </c>
      <c r="H2132" s="45">
        <f t="shared" si="253"/>
        <v>0</v>
      </c>
      <c r="I2132" s="106"/>
    </row>
    <row r="2133" spans="1:9" s="5" customFormat="1" ht="14.25" customHeight="1">
      <c r="A2133" s="4"/>
      <c r="B2133" s="139" t="s">
        <v>7813</v>
      </c>
      <c r="C2133" s="100" t="s">
        <v>7814</v>
      </c>
      <c r="D2133" s="497">
        <v>125</v>
      </c>
      <c r="E2133" s="252">
        <v>0</v>
      </c>
      <c r="F2133" s="45">
        <f t="shared" si="251"/>
        <v>0</v>
      </c>
      <c r="G2133" s="46">
        <f t="shared" si="252"/>
        <v>0</v>
      </c>
      <c r="H2133" s="45">
        <f t="shared" si="253"/>
        <v>0</v>
      </c>
      <c r="I2133" s="106"/>
    </row>
    <row r="2134" spans="1:9" s="5" customFormat="1" ht="14.25" customHeight="1">
      <c r="A2134" s="4"/>
      <c r="B2134" s="139" t="s">
        <v>7815</v>
      </c>
      <c r="C2134" s="100" t="s">
        <v>7816</v>
      </c>
      <c r="D2134" s="497">
        <v>125</v>
      </c>
      <c r="E2134" s="252">
        <v>0</v>
      </c>
      <c r="F2134" s="45">
        <f t="shared" si="251"/>
        <v>0</v>
      </c>
      <c r="G2134" s="46">
        <f t="shared" si="252"/>
        <v>0</v>
      </c>
      <c r="H2134" s="45">
        <f t="shared" si="253"/>
        <v>0</v>
      </c>
      <c r="I2134" s="106"/>
    </row>
    <row r="2135" spans="1:9" s="5" customFormat="1" ht="14.25" customHeight="1">
      <c r="A2135" s="4"/>
      <c r="B2135" s="139" t="s">
        <v>7817</v>
      </c>
      <c r="C2135" s="100" t="s">
        <v>7818</v>
      </c>
      <c r="D2135" s="497">
        <v>80</v>
      </c>
      <c r="E2135" s="252">
        <v>0</v>
      </c>
      <c r="F2135" s="45">
        <f t="shared" si="251"/>
        <v>0</v>
      </c>
      <c r="G2135" s="46">
        <f t="shared" si="252"/>
        <v>0</v>
      </c>
      <c r="H2135" s="45">
        <f t="shared" si="253"/>
        <v>0</v>
      </c>
      <c r="I2135" s="106"/>
    </row>
    <row r="2136" spans="1:9" s="5" customFormat="1" ht="14.25" customHeight="1">
      <c r="A2136" s="4"/>
      <c r="B2136" s="139" t="s">
        <v>7819</v>
      </c>
      <c r="C2136" s="100" t="s">
        <v>7820</v>
      </c>
      <c r="D2136" s="497">
        <v>86.2</v>
      </c>
      <c r="E2136" s="252">
        <v>0</v>
      </c>
      <c r="F2136" s="45">
        <f t="shared" si="251"/>
        <v>0</v>
      </c>
      <c r="G2136" s="46">
        <f t="shared" si="252"/>
        <v>0</v>
      </c>
      <c r="H2136" s="45">
        <f t="shared" si="253"/>
        <v>0</v>
      </c>
      <c r="I2136" s="106"/>
    </row>
    <row r="2137" spans="1:9" s="5" customFormat="1" ht="14.25" customHeight="1">
      <c r="A2137" s="4"/>
      <c r="B2137" s="139" t="s">
        <v>7894</v>
      </c>
      <c r="C2137" s="100" t="s">
        <v>7895</v>
      </c>
      <c r="D2137" s="497">
        <v>52.33</v>
      </c>
      <c r="E2137" s="252">
        <v>0</v>
      </c>
      <c r="F2137" s="45">
        <f t="shared" si="251"/>
        <v>0</v>
      </c>
      <c r="G2137" s="46">
        <f t="shared" si="252"/>
        <v>0</v>
      </c>
      <c r="H2137" s="45">
        <f t="shared" si="253"/>
        <v>0</v>
      </c>
      <c r="I2137" s="106"/>
    </row>
    <row r="2138" spans="1:9" s="5" customFormat="1" ht="14.25" customHeight="1">
      <c r="A2138" s="4"/>
      <c r="B2138" s="139" t="s">
        <v>6460</v>
      </c>
      <c r="C2138" s="100" t="s">
        <v>6475</v>
      </c>
      <c r="D2138" s="497">
        <v>0</v>
      </c>
      <c r="E2138" s="252">
        <v>0</v>
      </c>
      <c r="F2138" s="45">
        <f t="shared" si="251"/>
        <v>0</v>
      </c>
      <c r="G2138" s="46">
        <f t="shared" si="252"/>
        <v>0</v>
      </c>
      <c r="H2138" s="45">
        <f t="shared" si="253"/>
        <v>0</v>
      </c>
      <c r="I2138" s="106"/>
    </row>
    <row r="2139" spans="1:9" s="5" customFormat="1" ht="14.25" customHeight="1">
      <c r="A2139" s="4"/>
      <c r="B2139" s="139" t="s">
        <v>6461</v>
      </c>
      <c r="C2139" s="100" t="s">
        <v>6476</v>
      </c>
      <c r="D2139" s="497">
        <v>0</v>
      </c>
      <c r="E2139" s="252">
        <v>0</v>
      </c>
      <c r="F2139" s="45">
        <f t="shared" si="251"/>
        <v>0</v>
      </c>
      <c r="G2139" s="46">
        <f t="shared" si="252"/>
        <v>0</v>
      </c>
      <c r="H2139" s="45">
        <f t="shared" si="253"/>
        <v>0</v>
      </c>
      <c r="I2139" s="106"/>
    </row>
    <row r="2140" spans="1:9" s="5" customFormat="1" ht="14.25" customHeight="1">
      <c r="A2140" s="4"/>
      <c r="B2140" s="139" t="s">
        <v>6462</v>
      </c>
      <c r="C2140" s="100" t="s">
        <v>6477</v>
      </c>
      <c r="D2140" s="497">
        <v>0</v>
      </c>
      <c r="E2140" s="252">
        <v>0</v>
      </c>
      <c r="F2140" s="45">
        <f t="shared" si="251"/>
        <v>0</v>
      </c>
      <c r="G2140" s="46">
        <f t="shared" si="252"/>
        <v>0</v>
      </c>
      <c r="H2140" s="45">
        <f t="shared" si="253"/>
        <v>0</v>
      </c>
      <c r="I2140" s="106"/>
    </row>
    <row r="2141" spans="1:9" s="5" customFormat="1" ht="14.25" customHeight="1">
      <c r="A2141" s="4"/>
      <c r="B2141" s="139" t="s">
        <v>6463</v>
      </c>
      <c r="C2141" s="100" t="s">
        <v>6478</v>
      </c>
      <c r="D2141" s="497">
        <v>0</v>
      </c>
      <c r="E2141" s="252">
        <v>0</v>
      </c>
      <c r="F2141" s="45">
        <f t="shared" si="251"/>
        <v>0</v>
      </c>
      <c r="G2141" s="46">
        <f t="shared" si="252"/>
        <v>0</v>
      </c>
      <c r="H2141" s="45">
        <f t="shared" si="253"/>
        <v>0</v>
      </c>
      <c r="I2141" s="106"/>
    </row>
    <row r="2142" spans="1:9" s="5" customFormat="1" ht="14.25" customHeight="1">
      <c r="A2142" s="4"/>
      <c r="B2142" s="139" t="s">
        <v>6464</v>
      </c>
      <c r="C2142" s="100" t="s">
        <v>6479</v>
      </c>
      <c r="D2142" s="497">
        <v>0</v>
      </c>
      <c r="E2142" s="252">
        <v>0</v>
      </c>
      <c r="F2142" s="45">
        <f t="shared" si="251"/>
        <v>0</v>
      </c>
      <c r="G2142" s="46">
        <f t="shared" si="252"/>
        <v>0</v>
      </c>
      <c r="H2142" s="45">
        <f t="shared" si="253"/>
        <v>0</v>
      </c>
      <c r="I2142" s="106"/>
    </row>
    <row r="2143" spans="1:9" s="5" customFormat="1" ht="14.25" customHeight="1">
      <c r="A2143" s="4"/>
      <c r="B2143" s="139" t="s">
        <v>6465</v>
      </c>
      <c r="C2143" s="100" t="s">
        <v>6480</v>
      </c>
      <c r="D2143" s="497">
        <v>0</v>
      </c>
      <c r="E2143" s="252">
        <v>0</v>
      </c>
      <c r="F2143" s="45">
        <f t="shared" si="251"/>
        <v>0</v>
      </c>
      <c r="G2143" s="46">
        <f t="shared" si="252"/>
        <v>0</v>
      </c>
      <c r="H2143" s="45">
        <f t="shared" si="253"/>
        <v>0</v>
      </c>
      <c r="I2143" s="106"/>
    </row>
    <row r="2144" spans="1:9" s="5" customFormat="1" ht="14.25" customHeight="1">
      <c r="A2144" s="4"/>
      <c r="B2144" s="139" t="s">
        <v>6466</v>
      </c>
      <c r="C2144" s="100" t="s">
        <v>6481</v>
      </c>
      <c r="D2144" s="497">
        <v>0</v>
      </c>
      <c r="E2144" s="252">
        <v>0</v>
      </c>
      <c r="F2144" s="45">
        <f t="shared" si="251"/>
        <v>0</v>
      </c>
      <c r="G2144" s="46">
        <f t="shared" si="252"/>
        <v>0</v>
      </c>
      <c r="H2144" s="45">
        <f t="shared" si="253"/>
        <v>0</v>
      </c>
      <c r="I2144" s="106"/>
    </row>
    <row r="2145" spans="1:9" s="5" customFormat="1" ht="14.25" customHeight="1">
      <c r="A2145" s="4"/>
      <c r="B2145" s="139" t="s">
        <v>6467</v>
      </c>
      <c r="C2145" s="100" t="s">
        <v>6482</v>
      </c>
      <c r="D2145" s="497">
        <v>0</v>
      </c>
      <c r="E2145" s="252">
        <v>0</v>
      </c>
      <c r="F2145" s="45">
        <f t="shared" ref="F2145" si="254">D2145*E2145</f>
        <v>0</v>
      </c>
      <c r="G2145" s="46">
        <f t="shared" ref="G2145" si="255">E2145/12</f>
        <v>0</v>
      </c>
      <c r="H2145" s="45">
        <f t="shared" ref="H2145" si="256">F2145/12</f>
        <v>0</v>
      </c>
      <c r="I2145" s="106"/>
    </row>
    <row r="2146" spans="1:9" s="5" customFormat="1" ht="14.25" customHeight="1">
      <c r="A2146" s="4"/>
      <c r="B2146" s="139" t="s">
        <v>6468</v>
      </c>
      <c r="C2146" s="100" t="s">
        <v>6483</v>
      </c>
      <c r="D2146" s="497">
        <v>0</v>
      </c>
      <c r="E2146" s="252">
        <v>0</v>
      </c>
      <c r="F2146" s="45">
        <f t="shared" si="251"/>
        <v>0</v>
      </c>
      <c r="G2146" s="46">
        <f t="shared" si="252"/>
        <v>0</v>
      </c>
      <c r="H2146" s="45">
        <f t="shared" si="253"/>
        <v>0</v>
      </c>
      <c r="I2146" s="106"/>
    </row>
    <row r="2147" spans="1:9" s="5" customFormat="1" ht="14.25" customHeight="1">
      <c r="A2147" s="4"/>
      <c r="B2147" s="139" t="s">
        <v>6469</v>
      </c>
      <c r="C2147" s="100" t="s">
        <v>6484</v>
      </c>
      <c r="D2147" s="497">
        <v>0</v>
      </c>
      <c r="E2147" s="252">
        <v>0</v>
      </c>
      <c r="F2147" s="45">
        <f t="shared" si="251"/>
        <v>0</v>
      </c>
      <c r="G2147" s="46">
        <f t="shared" si="252"/>
        <v>0</v>
      </c>
      <c r="H2147" s="45">
        <f t="shared" si="253"/>
        <v>0</v>
      </c>
      <c r="I2147" s="106"/>
    </row>
    <row r="2148" spans="1:9" s="5" customFormat="1" ht="14.25" customHeight="1">
      <c r="A2148" s="4"/>
      <c r="B2148" s="139" t="s">
        <v>6470</v>
      </c>
      <c r="C2148" s="100" t="s">
        <v>6485</v>
      </c>
      <c r="D2148" s="497">
        <v>0</v>
      </c>
      <c r="E2148" s="252">
        <v>0</v>
      </c>
      <c r="F2148" s="45">
        <f t="shared" si="251"/>
        <v>0</v>
      </c>
      <c r="G2148" s="46">
        <f t="shared" si="252"/>
        <v>0</v>
      </c>
      <c r="H2148" s="45">
        <f t="shared" si="253"/>
        <v>0</v>
      </c>
      <c r="I2148" s="106"/>
    </row>
    <row r="2149" spans="1:9" s="5" customFormat="1" ht="14.25" customHeight="1">
      <c r="A2149" s="4"/>
      <c r="B2149" s="139" t="s">
        <v>6471</v>
      </c>
      <c r="C2149" s="100" t="s">
        <v>6486</v>
      </c>
      <c r="D2149" s="497">
        <v>0</v>
      </c>
      <c r="E2149" s="252">
        <v>0</v>
      </c>
      <c r="F2149" s="45">
        <f t="shared" si="251"/>
        <v>0</v>
      </c>
      <c r="G2149" s="46">
        <f t="shared" si="252"/>
        <v>0</v>
      </c>
      <c r="H2149" s="45">
        <f t="shared" si="253"/>
        <v>0</v>
      </c>
      <c r="I2149" s="106"/>
    </row>
    <row r="2150" spans="1:9" s="5" customFormat="1" ht="14.25" customHeight="1">
      <c r="A2150" s="4"/>
      <c r="B2150" s="139" t="s">
        <v>6472</v>
      </c>
      <c r="C2150" s="100" t="s">
        <v>6487</v>
      </c>
      <c r="D2150" s="497">
        <v>0</v>
      </c>
      <c r="E2150" s="252">
        <v>0</v>
      </c>
      <c r="F2150" s="45">
        <f t="shared" si="251"/>
        <v>0</v>
      </c>
      <c r="G2150" s="46">
        <f t="shared" si="252"/>
        <v>0</v>
      </c>
      <c r="H2150" s="45">
        <f t="shared" si="253"/>
        <v>0</v>
      </c>
      <c r="I2150" s="106"/>
    </row>
    <row r="2151" spans="1:9" s="5" customFormat="1" ht="14.25" customHeight="1">
      <c r="A2151" s="4"/>
      <c r="B2151" s="139" t="s">
        <v>6473</v>
      </c>
      <c r="C2151" s="100" t="s">
        <v>6488</v>
      </c>
      <c r="D2151" s="497">
        <v>0</v>
      </c>
      <c r="E2151" s="252">
        <v>0</v>
      </c>
      <c r="F2151" s="45">
        <f t="shared" si="251"/>
        <v>0</v>
      </c>
      <c r="G2151" s="46">
        <f t="shared" si="252"/>
        <v>0</v>
      </c>
      <c r="H2151" s="45">
        <f t="shared" si="253"/>
        <v>0</v>
      </c>
      <c r="I2151" s="106"/>
    </row>
    <row r="2152" spans="1:9" s="5" customFormat="1" ht="14.25" customHeight="1">
      <c r="A2152" s="4"/>
      <c r="B2152" s="139" t="s">
        <v>6474</v>
      </c>
      <c r="C2152" s="100" t="s">
        <v>6489</v>
      </c>
      <c r="D2152" s="497">
        <v>0</v>
      </c>
      <c r="E2152" s="252">
        <v>0</v>
      </c>
      <c r="F2152" s="45">
        <f t="shared" si="251"/>
        <v>0</v>
      </c>
      <c r="G2152" s="46">
        <f t="shared" si="252"/>
        <v>0</v>
      </c>
      <c r="H2152" s="45">
        <f t="shared" si="253"/>
        <v>0</v>
      </c>
      <c r="I2152" s="106"/>
    </row>
    <row r="2153" spans="1:9" s="5" customFormat="1" ht="14.25" customHeight="1">
      <c r="A2153" s="4"/>
      <c r="B2153" s="139" t="s">
        <v>7821</v>
      </c>
      <c r="C2153" s="100" t="s">
        <v>7822</v>
      </c>
      <c r="D2153" s="497">
        <v>0</v>
      </c>
      <c r="E2153" s="252">
        <v>0</v>
      </c>
      <c r="F2153" s="45">
        <f t="shared" si="251"/>
        <v>0</v>
      </c>
      <c r="G2153" s="46">
        <f t="shared" si="252"/>
        <v>0</v>
      </c>
      <c r="H2153" s="45">
        <f t="shared" si="253"/>
        <v>0</v>
      </c>
      <c r="I2153" s="106"/>
    </row>
    <row r="2154" spans="1:9" s="5" customFormat="1" ht="14.25" customHeight="1">
      <c r="A2154" s="4"/>
      <c r="B2154" s="139" t="s">
        <v>7823</v>
      </c>
      <c r="C2154" s="100" t="s">
        <v>7824</v>
      </c>
      <c r="D2154" s="497">
        <v>144.24</v>
      </c>
      <c r="E2154" s="252">
        <v>0</v>
      </c>
      <c r="F2154" s="45">
        <f t="shared" si="251"/>
        <v>0</v>
      </c>
      <c r="G2154" s="46">
        <f t="shared" si="252"/>
        <v>0</v>
      </c>
      <c r="H2154" s="45">
        <f t="shared" si="253"/>
        <v>0</v>
      </c>
      <c r="I2154" s="106"/>
    </row>
    <row r="2155" spans="1:9" s="5" customFormat="1" ht="14.25" customHeight="1">
      <c r="A2155" s="4"/>
      <c r="B2155" s="139" t="s">
        <v>7825</v>
      </c>
      <c r="C2155" s="100" t="s">
        <v>7826</v>
      </c>
      <c r="D2155" s="497">
        <v>168.48</v>
      </c>
      <c r="E2155" s="252">
        <v>0</v>
      </c>
      <c r="F2155" s="45">
        <f t="shared" si="251"/>
        <v>0</v>
      </c>
      <c r="G2155" s="46">
        <f t="shared" si="252"/>
        <v>0</v>
      </c>
      <c r="H2155" s="45">
        <f t="shared" si="253"/>
        <v>0</v>
      </c>
      <c r="I2155" s="106"/>
    </row>
    <row r="2156" spans="1:9" s="5" customFormat="1" ht="14.25" customHeight="1">
      <c r="A2156" s="4"/>
      <c r="B2156" s="139" t="s">
        <v>7827</v>
      </c>
      <c r="C2156" s="100" t="s">
        <v>7828</v>
      </c>
      <c r="D2156" s="497">
        <v>180</v>
      </c>
      <c r="E2156" s="252">
        <v>0</v>
      </c>
      <c r="F2156" s="45">
        <f t="shared" si="251"/>
        <v>0</v>
      </c>
      <c r="G2156" s="46">
        <f t="shared" si="252"/>
        <v>0</v>
      </c>
      <c r="H2156" s="45">
        <f t="shared" si="253"/>
        <v>0</v>
      </c>
      <c r="I2156" s="106"/>
    </row>
    <row r="2157" spans="1:9" s="5" customFormat="1" ht="14.25" customHeight="1">
      <c r="A2157" s="4"/>
      <c r="B2157" s="139" t="s">
        <v>8194</v>
      </c>
      <c r="C2157" s="141" t="s">
        <v>8195</v>
      </c>
      <c r="D2157" s="497">
        <v>376.47</v>
      </c>
      <c r="E2157" s="252">
        <v>0</v>
      </c>
      <c r="F2157" s="45">
        <f t="shared" si="251"/>
        <v>0</v>
      </c>
      <c r="G2157" s="46">
        <f t="shared" si="252"/>
        <v>0</v>
      </c>
      <c r="H2157" s="45">
        <f t="shared" si="253"/>
        <v>0</v>
      </c>
      <c r="I2157" s="106"/>
    </row>
    <row r="2158" spans="1:9" s="5" customFormat="1" ht="14.25" customHeight="1">
      <c r="A2158" s="4"/>
      <c r="B2158" s="139" t="s">
        <v>8594</v>
      </c>
      <c r="C2158" s="141" t="s">
        <v>8595</v>
      </c>
      <c r="D2158" s="497">
        <v>12.74</v>
      </c>
      <c r="E2158" s="252">
        <v>0</v>
      </c>
      <c r="F2158" s="45">
        <f t="shared" si="251"/>
        <v>0</v>
      </c>
      <c r="G2158" s="46">
        <f t="shared" si="252"/>
        <v>0</v>
      </c>
      <c r="H2158" s="45">
        <f t="shared" si="253"/>
        <v>0</v>
      </c>
      <c r="I2158" s="106"/>
    </row>
    <row r="2159" spans="1:9" s="5" customFormat="1" ht="14.25" customHeight="1">
      <c r="A2159" s="4"/>
      <c r="B2159" s="100" t="s">
        <v>8214</v>
      </c>
      <c r="C2159" s="141" t="s">
        <v>8213</v>
      </c>
      <c r="D2159" s="498">
        <v>124</v>
      </c>
      <c r="E2159" s="252">
        <v>0</v>
      </c>
      <c r="F2159" s="45">
        <f t="shared" si="251"/>
        <v>0</v>
      </c>
      <c r="G2159" s="46">
        <f t="shared" si="252"/>
        <v>0</v>
      </c>
      <c r="H2159" s="45">
        <f t="shared" si="253"/>
        <v>0</v>
      </c>
      <c r="I2159" s="106"/>
    </row>
    <row r="2160" spans="1:9" s="5" customFormat="1">
      <c r="A2160" s="4"/>
      <c r="B2160" s="582" t="s">
        <v>8652</v>
      </c>
      <c r="C2160" s="582"/>
      <c r="D2160" s="18">
        <f>SUM(D2130:D2159)</f>
        <v>1784.46</v>
      </c>
      <c r="E2160" s="19">
        <f>SUM(E2130:E2159)</f>
        <v>0</v>
      </c>
      <c r="F2160" s="18">
        <f>SUM(F2130:F2159)</f>
        <v>0</v>
      </c>
      <c r="G2160" s="19">
        <f>SUM(G2130:G2159)</f>
        <v>0</v>
      </c>
      <c r="H2160" s="18">
        <f>SUM(H2130:H2159)</f>
        <v>0</v>
      </c>
      <c r="I2160" s="106"/>
    </row>
    <row r="2161" spans="1:9" s="5" customFormat="1">
      <c r="A2161" s="4"/>
      <c r="B2161" s="55"/>
      <c r="C2161" s="16"/>
      <c r="D2161" s="16"/>
      <c r="E2161" s="34"/>
      <c r="F2161" s="35"/>
      <c r="G2161" s="16"/>
      <c r="H2161" s="16"/>
      <c r="I2161" s="106"/>
    </row>
    <row r="2162" spans="1:9" s="5" customFormat="1" ht="14.65" customHeight="1">
      <c r="A2162" s="4"/>
      <c r="B2162" s="575" t="s">
        <v>405</v>
      </c>
      <c r="C2162" s="575"/>
      <c r="D2162" s="604" t="str">
        <f>D$13</f>
        <v>SIGTAP
08/2025</v>
      </c>
      <c r="E2162" s="570" t="str">
        <f>E$13</f>
        <v>CNES_ESTABELECIMENTO</v>
      </c>
      <c r="F2162" s="570"/>
      <c r="G2162" s="570"/>
      <c r="H2162" s="570"/>
      <c r="I2162" s="106"/>
    </row>
    <row r="2163" spans="1:9" s="5" customFormat="1" ht="22.5">
      <c r="A2163" s="4"/>
      <c r="B2163" s="575"/>
      <c r="C2163" s="575"/>
      <c r="D2163" s="620"/>
      <c r="E2163" s="58" t="s">
        <v>12</v>
      </c>
      <c r="F2163" s="59" t="s">
        <v>3815</v>
      </c>
      <c r="G2163" s="60" t="s">
        <v>3756</v>
      </c>
      <c r="H2163" s="59" t="s">
        <v>3814</v>
      </c>
      <c r="I2163" s="106"/>
    </row>
    <row r="2164" spans="1:9" s="5" customFormat="1" ht="14.25" customHeight="1">
      <c r="A2164" s="4"/>
      <c r="B2164" s="139" t="s">
        <v>7888</v>
      </c>
      <c r="C2164" s="139" t="s">
        <v>7829</v>
      </c>
      <c r="D2164" s="501">
        <v>1.03</v>
      </c>
      <c r="E2164" s="252">
        <v>0</v>
      </c>
      <c r="F2164" s="45">
        <f t="shared" ref="F2164:F2166" si="257">D2164*E2164</f>
        <v>0</v>
      </c>
      <c r="G2164" s="46">
        <f t="shared" ref="G2164:G2166" si="258">E2164/12</f>
        <v>0</v>
      </c>
      <c r="H2164" s="45">
        <f t="shared" ref="H2164:H2166" si="259">F2164/12</f>
        <v>0</v>
      </c>
      <c r="I2164" s="106"/>
    </row>
    <row r="2165" spans="1:9" s="5" customFormat="1" ht="14.25" customHeight="1">
      <c r="A2165" s="4"/>
      <c r="B2165" s="139" t="s">
        <v>7889</v>
      </c>
      <c r="C2165" s="139" t="s">
        <v>7830</v>
      </c>
      <c r="D2165" s="501">
        <v>0</v>
      </c>
      <c r="E2165" s="252">
        <v>0</v>
      </c>
      <c r="F2165" s="45">
        <f t="shared" si="257"/>
        <v>0</v>
      </c>
      <c r="G2165" s="46">
        <f t="shared" si="258"/>
        <v>0</v>
      </c>
      <c r="H2165" s="45">
        <f t="shared" si="259"/>
        <v>0</v>
      </c>
      <c r="I2165" s="106"/>
    </row>
    <row r="2166" spans="1:9" s="5" customFormat="1" ht="14.25" customHeight="1">
      <c r="A2166" s="4"/>
      <c r="B2166" s="139" t="s">
        <v>6490</v>
      </c>
      <c r="C2166" s="139" t="s">
        <v>6491</v>
      </c>
      <c r="D2166" s="501">
        <v>48</v>
      </c>
      <c r="E2166" s="252">
        <v>0</v>
      </c>
      <c r="F2166" s="45">
        <f t="shared" si="257"/>
        <v>0</v>
      </c>
      <c r="G2166" s="46">
        <f t="shared" si="258"/>
        <v>0</v>
      </c>
      <c r="H2166" s="45">
        <f t="shared" si="259"/>
        <v>0</v>
      </c>
      <c r="I2166" s="106"/>
    </row>
    <row r="2167" spans="1:9" s="5" customFormat="1">
      <c r="A2167" s="4"/>
      <c r="B2167" s="574" t="s">
        <v>7722</v>
      </c>
      <c r="C2167" s="574"/>
      <c r="D2167" s="18">
        <f>SUM(D2164:D2166)</f>
        <v>49.03</v>
      </c>
      <c r="E2167" s="19">
        <f>SUM(E2164:E2166)</f>
        <v>0</v>
      </c>
      <c r="F2167" s="18">
        <f>SUM(F2164:F2166)</f>
        <v>0</v>
      </c>
      <c r="G2167" s="19">
        <f>SUM(G2164:G2166)</f>
        <v>0</v>
      </c>
      <c r="H2167" s="18">
        <f>SUM(H2164:H2166)</f>
        <v>0</v>
      </c>
      <c r="I2167" s="106"/>
    </row>
    <row r="2168" spans="1:9" s="5" customFormat="1">
      <c r="A2168" s="4"/>
      <c r="B2168" s="55"/>
      <c r="C2168" s="16"/>
      <c r="D2168" s="16"/>
      <c r="E2168" s="34"/>
      <c r="F2168" s="35"/>
      <c r="G2168" s="16"/>
      <c r="H2168" s="16"/>
      <c r="I2168" s="106"/>
    </row>
    <row r="2169" spans="1:9" s="5" customFormat="1">
      <c r="A2169" s="4"/>
      <c r="B2169" s="567" t="s">
        <v>6499</v>
      </c>
      <c r="C2169" s="567"/>
      <c r="D2169" s="260">
        <f>D2160+D2167</f>
        <v>1833.49</v>
      </c>
      <c r="E2169" s="261">
        <f>E2160+E2167</f>
        <v>0</v>
      </c>
      <c r="F2169" s="260">
        <f>F2160+F2167</f>
        <v>0</v>
      </c>
      <c r="G2169" s="261">
        <f>G2160+G2167</f>
        <v>0</v>
      </c>
      <c r="H2169" s="260">
        <f>H2160+H2167</f>
        <v>0</v>
      </c>
      <c r="I2169" s="106"/>
    </row>
    <row r="2170" spans="1:9" s="5" customFormat="1">
      <c r="A2170" s="4"/>
      <c r="B2170" s="55"/>
      <c r="C2170" s="16"/>
      <c r="D2170" s="16"/>
      <c r="E2170" s="34"/>
      <c r="F2170" s="35"/>
      <c r="G2170" s="16"/>
      <c r="H2170" s="16"/>
      <c r="I2170" s="106"/>
    </row>
    <row r="2171" spans="1:9" s="5" customFormat="1" ht="14.65" customHeight="1">
      <c r="A2171" s="4"/>
      <c r="B2171" s="572" t="s">
        <v>14</v>
      </c>
      <c r="C2171" s="572"/>
      <c r="D2171" s="604" t="str">
        <f>D$13</f>
        <v>SIGTAP
08/2025</v>
      </c>
      <c r="E2171" s="570" t="str">
        <f>E$13</f>
        <v>CNES_ESTABELECIMENTO</v>
      </c>
      <c r="F2171" s="570"/>
      <c r="G2171" s="570"/>
      <c r="H2171" s="570"/>
      <c r="I2171" s="106"/>
    </row>
    <row r="2172" spans="1:9" s="5" customFormat="1" ht="22.5">
      <c r="A2172" s="4"/>
      <c r="B2172" s="572"/>
      <c r="C2172" s="572"/>
      <c r="D2172" s="620"/>
      <c r="E2172" s="58" t="s">
        <v>12</v>
      </c>
      <c r="F2172" s="59" t="s">
        <v>3815</v>
      </c>
      <c r="G2172" s="60" t="s">
        <v>3756</v>
      </c>
      <c r="H2172" s="59" t="s">
        <v>3814</v>
      </c>
      <c r="I2172" s="106"/>
    </row>
    <row r="2173" spans="1:9" s="5" customFormat="1" ht="20.25" customHeight="1">
      <c r="A2173" s="4"/>
      <c r="B2173" s="140" t="s">
        <v>7897</v>
      </c>
      <c r="C2173" s="140" t="s">
        <v>7924</v>
      </c>
      <c r="D2173" s="62">
        <v>56.56</v>
      </c>
      <c r="E2173" s="252">
        <v>0</v>
      </c>
      <c r="F2173" s="45">
        <f t="shared" ref="F2173:F2179" si="260">D2173*E2173</f>
        <v>0</v>
      </c>
      <c r="G2173" s="46">
        <f t="shared" ref="G2173:G2179" si="261">E2173/12</f>
        <v>0</v>
      </c>
      <c r="H2173" s="45">
        <f t="shared" ref="H2173:H2179" si="262">F2173/12</f>
        <v>0</v>
      </c>
      <c r="I2173" s="106"/>
    </row>
    <row r="2174" spans="1:9" s="5" customFormat="1" ht="14.25" customHeight="1">
      <c r="A2174" s="4"/>
      <c r="B2174" s="139" t="s">
        <v>7831</v>
      </c>
      <c r="C2174" s="100" t="s">
        <v>7832</v>
      </c>
      <c r="D2174" s="62">
        <v>21.69</v>
      </c>
      <c r="E2174" s="252">
        <v>0</v>
      </c>
      <c r="F2174" s="45">
        <f t="shared" si="260"/>
        <v>0</v>
      </c>
      <c r="G2174" s="46">
        <f t="shared" si="261"/>
        <v>0</v>
      </c>
      <c r="H2174" s="45">
        <f t="shared" si="262"/>
        <v>0</v>
      </c>
      <c r="I2174" s="106"/>
    </row>
    <row r="2175" spans="1:9" s="5" customFormat="1" ht="14.25" customHeight="1">
      <c r="A2175" s="4"/>
      <c r="B2175" s="139" t="s">
        <v>7833</v>
      </c>
      <c r="C2175" s="100" t="s">
        <v>7834</v>
      </c>
      <c r="D2175" s="62">
        <v>21.69</v>
      </c>
      <c r="E2175" s="252">
        <v>0</v>
      </c>
      <c r="F2175" s="45">
        <f t="shared" si="260"/>
        <v>0</v>
      </c>
      <c r="G2175" s="46">
        <f t="shared" si="261"/>
        <v>0</v>
      </c>
      <c r="H2175" s="45">
        <f t="shared" si="262"/>
        <v>0</v>
      </c>
      <c r="I2175" s="106"/>
    </row>
    <row r="2176" spans="1:9" s="5" customFormat="1" ht="14.25" customHeight="1">
      <c r="A2176" s="4"/>
      <c r="B2176" s="57" t="s">
        <v>4444</v>
      </c>
      <c r="C2176" s="117" t="s">
        <v>4445</v>
      </c>
      <c r="D2176" s="62">
        <v>39.380000000000003</v>
      </c>
      <c r="E2176" s="252">
        <v>0</v>
      </c>
      <c r="F2176" s="45">
        <f t="shared" si="260"/>
        <v>0</v>
      </c>
      <c r="G2176" s="46">
        <f t="shared" si="261"/>
        <v>0</v>
      </c>
      <c r="H2176" s="45">
        <f t="shared" si="262"/>
        <v>0</v>
      </c>
      <c r="I2176" s="106"/>
    </row>
    <row r="2177" spans="1:9" s="5" customFormat="1" ht="14.25" customHeight="1">
      <c r="A2177" s="4"/>
      <c r="B2177" s="57" t="s">
        <v>4446</v>
      </c>
      <c r="C2177" s="117" t="s">
        <v>4447</v>
      </c>
      <c r="D2177" s="62">
        <v>39.380000000000003</v>
      </c>
      <c r="E2177" s="252">
        <v>0</v>
      </c>
      <c r="F2177" s="45">
        <f t="shared" si="260"/>
        <v>0</v>
      </c>
      <c r="G2177" s="46">
        <f t="shared" si="261"/>
        <v>0</v>
      </c>
      <c r="H2177" s="45">
        <f t="shared" si="262"/>
        <v>0</v>
      </c>
      <c r="I2177" s="106"/>
    </row>
    <row r="2178" spans="1:9" s="5" customFormat="1" ht="14.25" customHeight="1">
      <c r="A2178" s="4"/>
      <c r="B2178" s="57" t="s">
        <v>4448</v>
      </c>
      <c r="C2178" s="117" t="s">
        <v>4449</v>
      </c>
      <c r="D2178" s="62">
        <v>61</v>
      </c>
      <c r="E2178" s="252">
        <v>0</v>
      </c>
      <c r="F2178" s="45">
        <f t="shared" si="260"/>
        <v>0</v>
      </c>
      <c r="G2178" s="46">
        <f t="shared" si="261"/>
        <v>0</v>
      </c>
      <c r="H2178" s="45">
        <f t="shared" si="262"/>
        <v>0</v>
      </c>
      <c r="I2178" s="106"/>
    </row>
    <row r="2179" spans="1:9" s="5" customFormat="1" ht="14.25" customHeight="1">
      <c r="A2179" s="4"/>
      <c r="B2179" s="57" t="s">
        <v>4450</v>
      </c>
      <c r="C2179" s="117" t="s">
        <v>4451</v>
      </c>
      <c r="D2179" s="62">
        <v>61</v>
      </c>
      <c r="E2179" s="252">
        <v>0</v>
      </c>
      <c r="F2179" s="45">
        <f t="shared" si="260"/>
        <v>0</v>
      </c>
      <c r="G2179" s="46">
        <f t="shared" si="261"/>
        <v>0</v>
      </c>
      <c r="H2179" s="45">
        <f t="shared" si="262"/>
        <v>0</v>
      </c>
      <c r="I2179" s="106"/>
    </row>
    <row r="2180" spans="1:9" s="5" customFormat="1">
      <c r="A2180" s="4"/>
      <c r="B2180" s="582" t="s">
        <v>7806</v>
      </c>
      <c r="C2180" s="582"/>
      <c r="D2180" s="18">
        <f>SUM(D2173:D2179)</f>
        <v>300.7</v>
      </c>
      <c r="E2180" s="19">
        <f>SUM(E2173:E2179)</f>
        <v>0</v>
      </c>
      <c r="F2180" s="18">
        <f>SUM(F2173:F2179)</f>
        <v>0</v>
      </c>
      <c r="G2180" s="19">
        <f>SUM(G2173:G2179)</f>
        <v>0</v>
      </c>
      <c r="H2180" s="18">
        <f>SUM(H2173:H2179)</f>
        <v>0</v>
      </c>
      <c r="I2180" s="106"/>
    </row>
    <row r="2181" spans="1:9" s="5" customFormat="1">
      <c r="A2181" s="4"/>
      <c r="B2181" s="40"/>
      <c r="C2181" s="40"/>
      <c r="D2181" s="33"/>
      <c r="E2181" s="32"/>
      <c r="F2181" s="33"/>
      <c r="G2181" s="32"/>
      <c r="H2181" s="33"/>
      <c r="I2181" s="106"/>
    </row>
    <row r="2182" spans="1:9" s="5" customFormat="1">
      <c r="A2182" s="4"/>
      <c r="B2182" s="575" t="s">
        <v>442</v>
      </c>
      <c r="C2182" s="575"/>
      <c r="D2182" s="604" t="str">
        <f>D$13</f>
        <v>SIGTAP
08/2025</v>
      </c>
      <c r="E2182" s="570" t="str">
        <f>E$13</f>
        <v>CNES_ESTABELECIMENTO</v>
      </c>
      <c r="F2182" s="570"/>
      <c r="G2182" s="570"/>
      <c r="H2182" s="570"/>
      <c r="I2182" s="106"/>
    </row>
    <row r="2183" spans="1:9" s="5" customFormat="1" ht="22.5">
      <c r="A2183" s="4"/>
      <c r="B2183" s="575"/>
      <c r="C2183" s="575"/>
      <c r="D2183" s="620"/>
      <c r="E2183" s="58" t="s">
        <v>12</v>
      </c>
      <c r="F2183" s="59" t="s">
        <v>3815</v>
      </c>
      <c r="G2183" s="60" t="s">
        <v>3756</v>
      </c>
      <c r="H2183" s="59" t="s">
        <v>3814</v>
      </c>
      <c r="I2183" s="106"/>
    </row>
    <row r="2184" spans="1:9" s="5" customFormat="1" ht="29.25" customHeight="1">
      <c r="A2184" s="4"/>
      <c r="B2184" s="57" t="s">
        <v>7914</v>
      </c>
      <c r="C2184" s="323" t="s">
        <v>7915</v>
      </c>
      <c r="D2184" s="62">
        <v>6.35</v>
      </c>
      <c r="E2184" s="252">
        <v>0</v>
      </c>
      <c r="F2184" s="45">
        <f t="shared" ref="F2184" si="263">D2184*E2184</f>
        <v>0</v>
      </c>
      <c r="G2184" s="46">
        <f t="shared" ref="G2184" si="264">E2184/12</f>
        <v>0</v>
      </c>
      <c r="H2184" s="45">
        <f t="shared" ref="H2184" si="265">F2184/12</f>
        <v>0</v>
      </c>
      <c r="I2184" s="106"/>
    </row>
    <row r="2185" spans="1:9" s="5" customFormat="1">
      <c r="A2185" s="4"/>
      <c r="B2185" s="583" t="s">
        <v>7793</v>
      </c>
      <c r="C2185" s="584"/>
      <c r="D2185" s="18">
        <f>SUM(D2184)</f>
        <v>6.35</v>
      </c>
      <c r="E2185" s="19">
        <f>SUM(E2184)</f>
        <v>0</v>
      </c>
      <c r="F2185" s="18">
        <f>SUM(F2184)</f>
        <v>0</v>
      </c>
      <c r="G2185" s="19">
        <f>SUM(G2184)</f>
        <v>0</v>
      </c>
      <c r="H2185" s="18">
        <f>SUM(H2184)</f>
        <v>0</v>
      </c>
      <c r="I2185" s="106"/>
    </row>
    <row r="2186" spans="1:9" s="5" customFormat="1">
      <c r="A2186" s="4"/>
      <c r="B2186" s="282"/>
      <c r="C2186" s="282"/>
      <c r="D2186" s="33"/>
      <c r="E2186" s="32"/>
      <c r="F2186" s="33"/>
      <c r="G2186" s="32"/>
      <c r="H2186" s="33"/>
      <c r="I2186" s="106"/>
    </row>
    <row r="2187" spans="1:9" s="5" customFormat="1" ht="14.65" customHeight="1">
      <c r="A2187" s="4"/>
      <c r="B2187" s="575" t="s">
        <v>459</v>
      </c>
      <c r="C2187" s="575"/>
      <c r="D2187" s="604" t="str">
        <f>D$13</f>
        <v>SIGTAP
08/2025</v>
      </c>
      <c r="E2187" s="570" t="str">
        <f>E$13</f>
        <v>CNES_ESTABELECIMENTO</v>
      </c>
      <c r="F2187" s="570"/>
      <c r="G2187" s="570"/>
      <c r="H2187" s="570"/>
      <c r="I2187" s="106"/>
    </row>
    <row r="2188" spans="1:9" s="5" customFormat="1" ht="22.5">
      <c r="A2188" s="4"/>
      <c r="B2188" s="575"/>
      <c r="C2188" s="575"/>
      <c r="D2188" s="620"/>
      <c r="E2188" s="58" t="s">
        <v>12</v>
      </c>
      <c r="F2188" s="59" t="s">
        <v>3815</v>
      </c>
      <c r="G2188" s="60" t="s">
        <v>3756</v>
      </c>
      <c r="H2188" s="59" t="s">
        <v>3814</v>
      </c>
      <c r="I2188" s="106"/>
    </row>
    <row r="2189" spans="1:9" s="5" customFormat="1" ht="14.25" customHeight="1">
      <c r="A2189" s="4"/>
      <c r="B2189" s="57" t="s">
        <v>4452</v>
      </c>
      <c r="C2189" s="149" t="s">
        <v>4453</v>
      </c>
      <c r="D2189" s="62">
        <v>65.52</v>
      </c>
      <c r="E2189" s="252">
        <v>0</v>
      </c>
      <c r="F2189" s="45">
        <f t="shared" ref="F2189:F2191" si="266">D2189*E2189</f>
        <v>0</v>
      </c>
      <c r="G2189" s="46">
        <f t="shared" ref="G2189:G2191" si="267">E2189/12</f>
        <v>0</v>
      </c>
      <c r="H2189" s="45">
        <f t="shared" ref="H2189:H2191" si="268">F2189/12</f>
        <v>0</v>
      </c>
      <c r="I2189" s="106"/>
    </row>
    <row r="2190" spans="1:9" s="5" customFormat="1" ht="14.25" customHeight="1">
      <c r="A2190" s="4"/>
      <c r="B2190" s="57" t="s">
        <v>4454</v>
      </c>
      <c r="C2190" s="149" t="s">
        <v>4455</v>
      </c>
      <c r="D2190" s="62">
        <v>50</v>
      </c>
      <c r="E2190" s="252">
        <v>0</v>
      </c>
      <c r="F2190" s="45">
        <f t="shared" si="266"/>
        <v>0</v>
      </c>
      <c r="G2190" s="46">
        <f t="shared" si="267"/>
        <v>0</v>
      </c>
      <c r="H2190" s="45">
        <f t="shared" si="268"/>
        <v>0</v>
      </c>
      <c r="I2190" s="106"/>
    </row>
    <row r="2191" spans="1:9" s="5" customFormat="1" ht="14.25" customHeight="1">
      <c r="A2191" s="4"/>
      <c r="B2191" s="139" t="s">
        <v>6492</v>
      </c>
      <c r="C2191" s="100" t="s">
        <v>7835</v>
      </c>
      <c r="D2191" s="62">
        <v>627.28</v>
      </c>
      <c r="E2191" s="252">
        <v>0</v>
      </c>
      <c r="F2191" s="45">
        <f t="shared" si="266"/>
        <v>0</v>
      </c>
      <c r="G2191" s="46">
        <f t="shared" si="267"/>
        <v>0</v>
      </c>
      <c r="H2191" s="45">
        <f t="shared" si="268"/>
        <v>0</v>
      </c>
      <c r="I2191" s="106"/>
    </row>
    <row r="2192" spans="1:9" s="5" customFormat="1">
      <c r="A2192" s="4"/>
      <c r="B2192" s="574" t="s">
        <v>7722</v>
      </c>
      <c r="C2192" s="574"/>
      <c r="D2192" s="143">
        <f>SUM(D2189:D2191)</f>
        <v>742.8</v>
      </c>
      <c r="E2192" s="19">
        <f>SUM(E2189:E2191)</f>
        <v>0</v>
      </c>
      <c r="F2192" s="18">
        <f>SUM(F2189:F2191)</f>
        <v>0</v>
      </c>
      <c r="G2192" s="19">
        <f>SUM(G2189:G2191)</f>
        <v>0</v>
      </c>
      <c r="H2192" s="18">
        <f>SUM(H2189:H2191)</f>
        <v>0</v>
      </c>
      <c r="I2192" s="106"/>
    </row>
    <row r="2193" spans="1:9" s="5" customFormat="1">
      <c r="A2193" s="4">
        <v>0</v>
      </c>
      <c r="B2193" s="55"/>
      <c r="C2193" s="55"/>
      <c r="D2193" s="16"/>
      <c r="E2193" s="34"/>
      <c r="F2193" s="35"/>
      <c r="G2193" s="16"/>
      <c r="H2193" s="16"/>
      <c r="I2193" s="106"/>
    </row>
    <row r="2194" spans="1:9" s="5" customFormat="1" ht="14.65" customHeight="1">
      <c r="A2194" s="4"/>
      <c r="B2194" s="575" t="s">
        <v>492</v>
      </c>
      <c r="C2194" s="575"/>
      <c r="D2194" s="604" t="str">
        <f>D$13</f>
        <v>SIGTAP
08/2025</v>
      </c>
      <c r="E2194" s="570" t="str">
        <f>E$13</f>
        <v>CNES_ESTABELECIMENTO</v>
      </c>
      <c r="F2194" s="570"/>
      <c r="G2194" s="570"/>
      <c r="H2194" s="570"/>
      <c r="I2194" s="106"/>
    </row>
    <row r="2195" spans="1:9" s="5" customFormat="1" ht="22.5">
      <c r="A2195" s="4"/>
      <c r="B2195" s="575"/>
      <c r="C2195" s="575"/>
      <c r="D2195" s="620"/>
      <c r="E2195" s="58" t="s">
        <v>12</v>
      </c>
      <c r="F2195" s="59" t="s">
        <v>3815</v>
      </c>
      <c r="G2195" s="60" t="s">
        <v>3756</v>
      </c>
      <c r="H2195" s="59" t="s">
        <v>3814</v>
      </c>
      <c r="I2195" s="106"/>
    </row>
    <row r="2196" spans="1:9" s="5" customFormat="1" ht="14.25" customHeight="1">
      <c r="A2196" s="4"/>
      <c r="B2196" s="57" t="s">
        <v>4456</v>
      </c>
      <c r="C2196" s="149" t="s">
        <v>4457</v>
      </c>
      <c r="D2196" s="95">
        <v>300.77999999999997</v>
      </c>
      <c r="E2196" s="252">
        <v>0</v>
      </c>
      <c r="F2196" s="45">
        <f t="shared" ref="F2196:F2197" si="269">D2196*E2196</f>
        <v>0</v>
      </c>
      <c r="G2196" s="46">
        <f t="shared" ref="G2196:G2197" si="270">E2196/12</f>
        <v>0</v>
      </c>
      <c r="H2196" s="45">
        <f t="shared" ref="H2196:H2197" si="271">F2196/12</f>
        <v>0</v>
      </c>
      <c r="I2196" s="106"/>
    </row>
    <row r="2197" spans="1:9" s="5" customFormat="1" ht="14.25" customHeight="1">
      <c r="A2197" s="4"/>
      <c r="B2197" s="57" t="s">
        <v>4458</v>
      </c>
      <c r="C2197" s="149" t="s">
        <v>4459</v>
      </c>
      <c r="D2197" s="95">
        <v>392.62</v>
      </c>
      <c r="E2197" s="252">
        <v>0</v>
      </c>
      <c r="F2197" s="45">
        <f t="shared" si="269"/>
        <v>0</v>
      </c>
      <c r="G2197" s="46">
        <f t="shared" si="270"/>
        <v>0</v>
      </c>
      <c r="H2197" s="45">
        <f t="shared" si="271"/>
        <v>0</v>
      </c>
      <c r="I2197" s="106"/>
    </row>
    <row r="2198" spans="1:9" s="5" customFormat="1">
      <c r="A2198" s="4"/>
      <c r="B2198" s="571" t="s">
        <v>7801</v>
      </c>
      <c r="C2198" s="571"/>
      <c r="D2198" s="18">
        <f>SUM(D2196:D2197)</f>
        <v>693.4</v>
      </c>
      <c r="E2198" s="19">
        <f>SUM(E2196:E2197)</f>
        <v>0</v>
      </c>
      <c r="F2198" s="18">
        <f>SUM(F2196:F2197)</f>
        <v>0</v>
      </c>
      <c r="G2198" s="19">
        <f>SUM(G2196:G2197)</f>
        <v>0</v>
      </c>
      <c r="H2198" s="18">
        <f>SUM(H2196:H2197)</f>
        <v>0</v>
      </c>
      <c r="I2198" s="106"/>
    </row>
    <row r="2199" spans="1:9" s="5" customFormat="1">
      <c r="A2199" s="4"/>
      <c r="B2199" s="16"/>
      <c r="C2199" s="16"/>
      <c r="D2199" s="16"/>
      <c r="E2199" s="34"/>
      <c r="F2199" s="35"/>
      <c r="G2199" s="16"/>
      <c r="H2199" s="16"/>
      <c r="I2199" s="106"/>
    </row>
    <row r="2200" spans="1:9" s="5" customFormat="1">
      <c r="A2200" s="4"/>
      <c r="B2200" s="567" t="s">
        <v>6500</v>
      </c>
      <c r="C2200" s="567"/>
      <c r="D2200" s="260">
        <f>D2180+D2185+D2192+D2198</f>
        <v>1743.25</v>
      </c>
      <c r="E2200" s="261">
        <f>E2180+E2185+E2192+E2198</f>
        <v>0</v>
      </c>
      <c r="F2200" s="260">
        <f>F2180+F2185+F2192+F2198</f>
        <v>0</v>
      </c>
      <c r="G2200" s="261">
        <f>G2180+G2185+G2192+G2198</f>
        <v>0</v>
      </c>
      <c r="H2200" s="260">
        <f>H2180+H2185+H2192+H2198</f>
        <v>0</v>
      </c>
      <c r="I2200" s="106"/>
    </row>
    <row r="2201" spans="1:9" s="5" customFormat="1">
      <c r="A2201" s="4"/>
      <c r="B2201" s="16"/>
      <c r="C2201" s="16"/>
      <c r="D2201" s="16"/>
      <c r="E2201" s="34"/>
      <c r="F2201" s="35"/>
      <c r="G2201" s="16"/>
      <c r="H2201" s="16"/>
      <c r="I2201" s="106"/>
    </row>
    <row r="2202" spans="1:9" s="5" customFormat="1" ht="14.65" customHeight="1">
      <c r="A2202" s="4"/>
      <c r="B2202" s="644" t="s">
        <v>4479</v>
      </c>
      <c r="C2202" s="644"/>
      <c r="D2202" s="604" t="str">
        <f>D$13</f>
        <v>SIGTAP
08/2025</v>
      </c>
      <c r="E2202" s="570" t="str">
        <f>E$13</f>
        <v>CNES_ESTABELECIMENTO</v>
      </c>
      <c r="F2202" s="570"/>
      <c r="G2202" s="570"/>
      <c r="H2202" s="570"/>
      <c r="I2202" s="106"/>
    </row>
    <row r="2203" spans="1:9" s="5" customFormat="1" ht="22.5">
      <c r="A2203" s="4"/>
      <c r="B2203" s="644"/>
      <c r="C2203" s="644"/>
      <c r="D2203" s="620"/>
      <c r="E2203" s="58" t="s">
        <v>12</v>
      </c>
      <c r="F2203" s="59" t="s">
        <v>3815</v>
      </c>
      <c r="G2203" s="60" t="s">
        <v>3756</v>
      </c>
      <c r="H2203" s="59" t="s">
        <v>3814</v>
      </c>
      <c r="I2203" s="106"/>
    </row>
    <row r="2204" spans="1:9" s="5" customFormat="1" ht="14.65" customHeight="1">
      <c r="A2204" s="4"/>
      <c r="B2204" s="100" t="s">
        <v>3447</v>
      </c>
      <c r="C2204" s="283" t="s">
        <v>6144</v>
      </c>
      <c r="D2204" s="62">
        <v>186</v>
      </c>
      <c r="E2204" s="252">
        <v>0</v>
      </c>
      <c r="F2204" s="45">
        <f t="shared" ref="F2204:F2214" si="272">D2204*E2204</f>
        <v>0</v>
      </c>
      <c r="G2204" s="46">
        <f t="shared" ref="G2204:H2214" si="273">E2204/12</f>
        <v>0</v>
      </c>
      <c r="H2204" s="45">
        <f t="shared" si="273"/>
        <v>0</v>
      </c>
      <c r="I2204" s="106"/>
    </row>
    <row r="2205" spans="1:9" s="5" customFormat="1">
      <c r="A2205" s="4"/>
      <c r="B2205" s="100" t="s">
        <v>3448</v>
      </c>
      <c r="C2205" s="100" t="s">
        <v>6145</v>
      </c>
      <c r="D2205" s="62">
        <v>186</v>
      </c>
      <c r="E2205" s="252">
        <v>0</v>
      </c>
      <c r="F2205" s="45">
        <f t="shared" si="272"/>
        <v>0</v>
      </c>
      <c r="G2205" s="46">
        <f t="shared" si="273"/>
        <v>0</v>
      </c>
      <c r="H2205" s="45">
        <f t="shared" si="273"/>
        <v>0</v>
      </c>
      <c r="I2205" s="106"/>
    </row>
    <row r="2206" spans="1:9" s="5" customFormat="1">
      <c r="A2206" s="4"/>
      <c r="B2206" s="100" t="s">
        <v>3455</v>
      </c>
      <c r="C2206" s="100" t="s">
        <v>6146</v>
      </c>
      <c r="D2206" s="62">
        <v>35</v>
      </c>
      <c r="E2206" s="252">
        <v>0</v>
      </c>
      <c r="F2206" s="45">
        <f t="shared" si="272"/>
        <v>0</v>
      </c>
      <c r="G2206" s="46">
        <f t="shared" si="273"/>
        <v>0</v>
      </c>
      <c r="H2206" s="45">
        <f t="shared" si="273"/>
        <v>0</v>
      </c>
      <c r="I2206" s="106"/>
    </row>
    <row r="2207" spans="1:9" s="5" customFormat="1" ht="14.65" customHeight="1">
      <c r="A2207" s="4"/>
      <c r="B2207" s="100" t="s">
        <v>3456</v>
      </c>
      <c r="C2207" s="283" t="s">
        <v>6147</v>
      </c>
      <c r="D2207" s="62">
        <v>75</v>
      </c>
      <c r="E2207" s="252">
        <v>0</v>
      </c>
      <c r="F2207" s="45">
        <f t="shared" si="272"/>
        <v>0</v>
      </c>
      <c r="G2207" s="46">
        <f t="shared" si="273"/>
        <v>0</v>
      </c>
      <c r="H2207" s="45">
        <f t="shared" si="273"/>
        <v>0</v>
      </c>
      <c r="I2207" s="106"/>
    </row>
    <row r="2208" spans="1:9" s="5" customFormat="1" ht="14.65" customHeight="1">
      <c r="A2208" s="4"/>
      <c r="B2208" s="100" t="s">
        <v>3457</v>
      </c>
      <c r="C2208" s="283" t="s">
        <v>6148</v>
      </c>
      <c r="D2208" s="62">
        <v>52.33</v>
      </c>
      <c r="E2208" s="252">
        <v>0</v>
      </c>
      <c r="F2208" s="45">
        <f t="shared" si="272"/>
        <v>0</v>
      </c>
      <c r="G2208" s="46">
        <f t="shared" si="273"/>
        <v>0</v>
      </c>
      <c r="H2208" s="45">
        <f t="shared" si="273"/>
        <v>0</v>
      </c>
      <c r="I2208" s="106"/>
    </row>
    <row r="2209" spans="1:9" s="5" customFormat="1" ht="14.65" customHeight="1">
      <c r="A2209" s="4"/>
      <c r="B2209" s="100" t="s">
        <v>3458</v>
      </c>
      <c r="C2209" s="283" t="s">
        <v>6149</v>
      </c>
      <c r="D2209" s="62">
        <v>52.33</v>
      </c>
      <c r="E2209" s="252">
        <v>0</v>
      </c>
      <c r="F2209" s="45">
        <f t="shared" si="272"/>
        <v>0</v>
      </c>
      <c r="G2209" s="46">
        <f t="shared" si="273"/>
        <v>0</v>
      </c>
      <c r="H2209" s="45">
        <f t="shared" si="273"/>
        <v>0</v>
      </c>
      <c r="I2209" s="106"/>
    </row>
    <row r="2210" spans="1:9" s="5" customFormat="1" ht="14.65" customHeight="1">
      <c r="A2210" s="4"/>
      <c r="B2210" s="100" t="s">
        <v>3459</v>
      </c>
      <c r="C2210" s="283" t="s">
        <v>6150</v>
      </c>
      <c r="D2210" s="62">
        <v>52.33</v>
      </c>
      <c r="E2210" s="252">
        <v>0</v>
      </c>
      <c r="F2210" s="45">
        <f t="shared" si="272"/>
        <v>0</v>
      </c>
      <c r="G2210" s="46">
        <f t="shared" si="273"/>
        <v>0</v>
      </c>
      <c r="H2210" s="45">
        <f t="shared" si="273"/>
        <v>0</v>
      </c>
      <c r="I2210" s="106"/>
    </row>
    <row r="2211" spans="1:9" s="5" customFormat="1" ht="14.65" customHeight="1">
      <c r="A2211" s="4"/>
      <c r="B2211" s="100" t="s">
        <v>3460</v>
      </c>
      <c r="C2211" s="283" t="s">
        <v>6151</v>
      </c>
      <c r="D2211" s="62">
        <v>25</v>
      </c>
      <c r="E2211" s="252">
        <v>0</v>
      </c>
      <c r="F2211" s="45">
        <f t="shared" si="272"/>
        <v>0</v>
      </c>
      <c r="G2211" s="46">
        <f t="shared" si="273"/>
        <v>0</v>
      </c>
      <c r="H2211" s="45">
        <f t="shared" si="273"/>
        <v>0</v>
      </c>
      <c r="I2211" s="106"/>
    </row>
    <row r="2212" spans="1:9" s="5" customFormat="1" ht="14.65" customHeight="1">
      <c r="A2212" s="4"/>
      <c r="B2212" s="100" t="s">
        <v>3461</v>
      </c>
      <c r="C2212" s="283" t="s">
        <v>6152</v>
      </c>
      <c r="D2212" s="62">
        <v>15</v>
      </c>
      <c r="E2212" s="252">
        <v>0</v>
      </c>
      <c r="F2212" s="45">
        <f t="shared" si="272"/>
        <v>0</v>
      </c>
      <c r="G2212" s="46">
        <f t="shared" si="273"/>
        <v>0</v>
      </c>
      <c r="H2212" s="45">
        <f t="shared" si="273"/>
        <v>0</v>
      </c>
      <c r="I2212" s="106"/>
    </row>
    <row r="2213" spans="1:9" s="5" customFormat="1">
      <c r="A2213" s="4"/>
      <c r="B2213" s="100" t="s">
        <v>3462</v>
      </c>
      <c r="C2213" s="283" t="s">
        <v>6153</v>
      </c>
      <c r="D2213" s="62">
        <v>12</v>
      </c>
      <c r="E2213" s="252">
        <v>0</v>
      </c>
      <c r="F2213" s="45">
        <f t="shared" si="272"/>
        <v>0</v>
      </c>
      <c r="G2213" s="46">
        <f t="shared" si="273"/>
        <v>0</v>
      </c>
      <c r="H2213" s="45">
        <f t="shared" si="273"/>
        <v>0</v>
      </c>
      <c r="I2213" s="106"/>
    </row>
    <row r="2214" spans="1:9" s="5" customFormat="1" ht="14.65" customHeight="1">
      <c r="A2214" s="4"/>
      <c r="B2214" s="100" t="s">
        <v>6154</v>
      </c>
      <c r="C2214" s="283" t="s">
        <v>6155</v>
      </c>
      <c r="D2214" s="62">
        <v>52.33</v>
      </c>
      <c r="E2214" s="252">
        <v>0</v>
      </c>
      <c r="F2214" s="45">
        <f t="shared" si="272"/>
        <v>0</v>
      </c>
      <c r="G2214" s="46">
        <f t="shared" si="273"/>
        <v>0</v>
      </c>
      <c r="H2214" s="45">
        <f t="shared" si="273"/>
        <v>0</v>
      </c>
      <c r="I2214" s="106"/>
    </row>
    <row r="2215" spans="1:9" s="5" customFormat="1">
      <c r="A2215" s="4"/>
      <c r="B2215" s="571" t="s">
        <v>7729</v>
      </c>
      <c r="C2215" s="571"/>
      <c r="D2215" s="18">
        <f>SUM(D2204:D2214)</f>
        <v>743.32000000000016</v>
      </c>
      <c r="E2215" s="19">
        <f>SUM(E2204:E2214)</f>
        <v>0</v>
      </c>
      <c r="F2215" s="18">
        <f>SUM(F2204:F2214)</f>
        <v>0</v>
      </c>
      <c r="G2215" s="19">
        <f>SUM(G2204:G2214)</f>
        <v>0</v>
      </c>
      <c r="H2215" s="18">
        <f>SUM(H2204:H2214)</f>
        <v>0</v>
      </c>
      <c r="I2215" s="106"/>
    </row>
    <row r="2216" spans="1:9" s="5" customFormat="1">
      <c r="A2216" s="4"/>
      <c r="B2216" s="55"/>
      <c r="C2216" s="55"/>
      <c r="D2216" s="16"/>
      <c r="E2216" s="34"/>
      <c r="F2216" s="35"/>
      <c r="G2216" s="16"/>
      <c r="H2216" s="16"/>
      <c r="I2216" s="106"/>
    </row>
    <row r="2217" spans="1:9" s="5" customFormat="1" ht="14.65" customHeight="1">
      <c r="A2217" s="4"/>
      <c r="B2217" s="643" t="s">
        <v>4495</v>
      </c>
      <c r="C2217" s="643"/>
      <c r="D2217" s="604" t="str">
        <f>D$13</f>
        <v>SIGTAP
08/2025</v>
      </c>
      <c r="E2217" s="570" t="str">
        <f>E$13</f>
        <v>CNES_ESTABELECIMENTO</v>
      </c>
      <c r="F2217" s="570"/>
      <c r="G2217" s="570"/>
      <c r="H2217" s="570"/>
      <c r="I2217" s="106"/>
    </row>
    <row r="2218" spans="1:9" s="5" customFormat="1" ht="22.5">
      <c r="A2218" s="4"/>
      <c r="B2218" s="643"/>
      <c r="C2218" s="643"/>
      <c r="D2218" s="620"/>
      <c r="E2218" s="58" t="s">
        <v>12</v>
      </c>
      <c r="F2218" s="59" t="s">
        <v>3815</v>
      </c>
      <c r="G2218" s="60" t="s">
        <v>3756</v>
      </c>
      <c r="H2218" s="59" t="s">
        <v>3814</v>
      </c>
      <c r="I2218" s="106"/>
    </row>
    <row r="2219" spans="1:9" s="5" customFormat="1" ht="14.25" customHeight="1">
      <c r="A2219" s="4"/>
      <c r="B2219" s="57" t="s">
        <v>3466</v>
      </c>
      <c r="C2219" s="149" t="s">
        <v>6156</v>
      </c>
      <c r="D2219" s="62">
        <v>483.57</v>
      </c>
      <c r="E2219" s="252">
        <v>0</v>
      </c>
      <c r="F2219" s="45">
        <f t="shared" ref="F2219" si="274">D2219*E2219</f>
        <v>0</v>
      </c>
      <c r="G2219" s="46">
        <f t="shared" ref="G2219:H2219" si="275">E2219/12</f>
        <v>0</v>
      </c>
      <c r="H2219" s="45">
        <f t="shared" si="275"/>
        <v>0</v>
      </c>
      <c r="I2219" s="106"/>
    </row>
    <row r="2220" spans="1:9" s="5" customFormat="1">
      <c r="A2220" s="4"/>
      <c r="B2220" s="571" t="s">
        <v>7793</v>
      </c>
      <c r="C2220" s="571"/>
      <c r="D2220" s="18">
        <f>SUM(D2219)</f>
        <v>483.57</v>
      </c>
      <c r="E2220" s="19">
        <f>SUM(E2219)</f>
        <v>0</v>
      </c>
      <c r="F2220" s="18">
        <f>SUM(F2219)</f>
        <v>0</v>
      </c>
      <c r="G2220" s="19">
        <f>SUM(G2219)</f>
        <v>0</v>
      </c>
      <c r="H2220" s="18">
        <f>SUM(H2219)</f>
        <v>0</v>
      </c>
      <c r="I2220" s="106"/>
    </row>
    <row r="2221" spans="1:9" s="5" customFormat="1">
      <c r="A2221" s="4"/>
      <c r="B2221" s="55"/>
      <c r="C2221" s="55"/>
      <c r="D2221" s="16"/>
      <c r="E2221" s="34"/>
      <c r="F2221" s="35"/>
      <c r="G2221" s="16"/>
      <c r="H2221" s="16"/>
      <c r="I2221" s="106"/>
    </row>
    <row r="2222" spans="1:9" s="5" customFormat="1" ht="14.65" customHeight="1">
      <c r="A2222" s="4"/>
      <c r="B2222" s="643" t="s">
        <v>4503</v>
      </c>
      <c r="C2222" s="643"/>
      <c r="D2222" s="604" t="str">
        <f>D$13</f>
        <v>SIGTAP
08/2025</v>
      </c>
      <c r="E2222" s="570" t="str">
        <f>E$13</f>
        <v>CNES_ESTABELECIMENTO</v>
      </c>
      <c r="F2222" s="570"/>
      <c r="G2222" s="570"/>
      <c r="H2222" s="570"/>
      <c r="I2222" s="106"/>
    </row>
    <row r="2223" spans="1:9" s="5" customFormat="1" ht="22.5">
      <c r="A2223" s="4"/>
      <c r="B2223" s="643"/>
      <c r="C2223" s="643"/>
      <c r="D2223" s="620"/>
      <c r="E2223" s="58" t="s">
        <v>12</v>
      </c>
      <c r="F2223" s="59" t="s">
        <v>3815</v>
      </c>
      <c r="G2223" s="60" t="s">
        <v>3756</v>
      </c>
      <c r="H2223" s="59" t="s">
        <v>3814</v>
      </c>
      <c r="I2223" s="106"/>
    </row>
    <row r="2224" spans="1:9" s="5" customFormat="1" ht="14.25" customHeight="1">
      <c r="A2224" s="4"/>
      <c r="B2224" s="57" t="s">
        <v>3482</v>
      </c>
      <c r="C2224" s="149" t="s">
        <v>6157</v>
      </c>
      <c r="D2224" s="62">
        <v>776.8</v>
      </c>
      <c r="E2224" s="252">
        <v>0</v>
      </c>
      <c r="F2224" s="45">
        <f t="shared" ref="F2224" si="276">D2224*E2224</f>
        <v>0</v>
      </c>
      <c r="G2224" s="46">
        <f t="shared" ref="G2224:H2224" si="277">E2224/12</f>
        <v>0</v>
      </c>
      <c r="H2224" s="45">
        <f t="shared" si="277"/>
        <v>0</v>
      </c>
      <c r="I2224" s="106"/>
    </row>
    <row r="2225" spans="1:9" s="5" customFormat="1">
      <c r="A2225" s="4"/>
      <c r="B2225" s="571" t="s">
        <v>7793</v>
      </c>
      <c r="C2225" s="571"/>
      <c r="D2225" s="18">
        <f>SUM(D2224)</f>
        <v>776.8</v>
      </c>
      <c r="E2225" s="19">
        <f>SUM(E2224)</f>
        <v>0</v>
      </c>
      <c r="F2225" s="18">
        <f>SUM(F2224)</f>
        <v>0</v>
      </c>
      <c r="G2225" s="19">
        <f>SUM(G2224)</f>
        <v>0</v>
      </c>
      <c r="H2225" s="18">
        <f>SUM(H2224)</f>
        <v>0</v>
      </c>
      <c r="I2225" s="106"/>
    </row>
    <row r="2226" spans="1:9" s="5" customFormat="1">
      <c r="A2226" s="4"/>
      <c r="B2226" s="55"/>
      <c r="C2226" s="55"/>
      <c r="D2226" s="16"/>
      <c r="E2226" s="34"/>
      <c r="F2226" s="35"/>
      <c r="G2226" s="16"/>
      <c r="H2226" s="16"/>
      <c r="I2226" s="106"/>
    </row>
    <row r="2227" spans="1:9" s="5" customFormat="1" ht="14.65" customHeight="1">
      <c r="A2227" s="4"/>
      <c r="B2227" s="624" t="s">
        <v>730</v>
      </c>
      <c r="C2227" s="625"/>
      <c r="D2227" s="604" t="str">
        <f>D$13</f>
        <v>SIGTAP
08/2025</v>
      </c>
      <c r="E2227" s="570" t="str">
        <f>E$13</f>
        <v>CNES_ESTABELECIMENTO</v>
      </c>
      <c r="F2227" s="570"/>
      <c r="G2227" s="570"/>
      <c r="H2227" s="570"/>
      <c r="I2227" s="106"/>
    </row>
    <row r="2228" spans="1:9" s="5" customFormat="1" ht="22.5">
      <c r="A2228" s="4"/>
      <c r="B2228" s="626"/>
      <c r="C2228" s="627"/>
      <c r="D2228" s="620"/>
      <c r="E2228" s="12" t="s">
        <v>12</v>
      </c>
      <c r="F2228" s="50" t="s">
        <v>3815</v>
      </c>
      <c r="G2228" s="51" t="s">
        <v>3756</v>
      </c>
      <c r="H2228" s="50" t="s">
        <v>3814</v>
      </c>
      <c r="I2228" s="106"/>
    </row>
    <row r="2229" spans="1:9" s="5" customFormat="1" ht="14.25" customHeight="1">
      <c r="A2229" s="4"/>
      <c r="B2229" s="139" t="s">
        <v>3489</v>
      </c>
      <c r="C2229" s="141" t="s">
        <v>6158</v>
      </c>
      <c r="D2229" s="510">
        <v>115</v>
      </c>
      <c r="E2229" s="252">
        <v>0</v>
      </c>
      <c r="F2229" s="45">
        <f t="shared" ref="F2229:F2247" si="278">D2229*E2229</f>
        <v>0</v>
      </c>
      <c r="G2229" s="46">
        <f t="shared" ref="G2229:H2247" si="279">E2229/12</f>
        <v>0</v>
      </c>
      <c r="H2229" s="45">
        <f t="shared" si="279"/>
        <v>0</v>
      </c>
      <c r="I2229" s="106"/>
    </row>
    <row r="2230" spans="1:9" s="5" customFormat="1" ht="14.25" customHeight="1">
      <c r="A2230" s="4"/>
      <c r="B2230" s="139" t="s">
        <v>7938</v>
      </c>
      <c r="C2230" s="141" t="s">
        <v>7939</v>
      </c>
      <c r="D2230" s="510">
        <v>135</v>
      </c>
      <c r="E2230" s="252">
        <v>0</v>
      </c>
      <c r="F2230" s="45">
        <f t="shared" si="278"/>
        <v>0</v>
      </c>
      <c r="G2230" s="46">
        <f t="shared" si="279"/>
        <v>0</v>
      </c>
      <c r="H2230" s="45">
        <f t="shared" si="279"/>
        <v>0</v>
      </c>
      <c r="I2230" s="106"/>
    </row>
    <row r="2231" spans="1:9" s="5" customFormat="1" ht="14.25" customHeight="1">
      <c r="A2231" s="4"/>
      <c r="B2231" s="139" t="s">
        <v>7940</v>
      </c>
      <c r="C2231" s="141" t="s">
        <v>7941</v>
      </c>
      <c r="D2231" s="510">
        <v>135</v>
      </c>
      <c r="E2231" s="252">
        <v>0</v>
      </c>
      <c r="F2231" s="45">
        <f t="shared" si="278"/>
        <v>0</v>
      </c>
      <c r="G2231" s="46">
        <f t="shared" si="279"/>
        <v>0</v>
      </c>
      <c r="H2231" s="45">
        <f t="shared" si="279"/>
        <v>0</v>
      </c>
      <c r="I2231" s="106"/>
    </row>
    <row r="2232" spans="1:9" s="5" customFormat="1" ht="14.25" customHeight="1">
      <c r="A2232" s="4"/>
      <c r="B2232" s="139" t="s">
        <v>7942</v>
      </c>
      <c r="C2232" s="141" t="s">
        <v>7943</v>
      </c>
      <c r="D2232" s="510">
        <v>135</v>
      </c>
      <c r="E2232" s="252">
        <v>0</v>
      </c>
      <c r="F2232" s="45">
        <f t="shared" si="278"/>
        <v>0</v>
      </c>
      <c r="G2232" s="46">
        <f t="shared" si="279"/>
        <v>0</v>
      </c>
      <c r="H2232" s="45">
        <f t="shared" si="279"/>
        <v>0</v>
      </c>
      <c r="I2232" s="106"/>
    </row>
    <row r="2233" spans="1:9" s="5" customFormat="1" ht="14.25" customHeight="1">
      <c r="A2233" s="4"/>
      <c r="B2233" s="139" t="s">
        <v>7944</v>
      </c>
      <c r="C2233" s="141" t="s">
        <v>7945</v>
      </c>
      <c r="D2233" s="510">
        <v>135</v>
      </c>
      <c r="E2233" s="252">
        <v>0</v>
      </c>
      <c r="F2233" s="45">
        <f t="shared" si="278"/>
        <v>0</v>
      </c>
      <c r="G2233" s="46">
        <f t="shared" si="279"/>
        <v>0</v>
      </c>
      <c r="H2233" s="45">
        <f t="shared" si="279"/>
        <v>0</v>
      </c>
      <c r="I2233" s="106"/>
    </row>
    <row r="2234" spans="1:9" s="5" customFormat="1" ht="14.25" customHeight="1">
      <c r="A2234" s="4"/>
      <c r="B2234" s="139" t="s">
        <v>7946</v>
      </c>
      <c r="C2234" s="141" t="s">
        <v>7947</v>
      </c>
      <c r="D2234" s="510">
        <v>135</v>
      </c>
      <c r="E2234" s="252">
        <v>0</v>
      </c>
      <c r="F2234" s="45">
        <f t="shared" si="278"/>
        <v>0</v>
      </c>
      <c r="G2234" s="46">
        <f t="shared" si="279"/>
        <v>0</v>
      </c>
      <c r="H2234" s="45">
        <f t="shared" si="279"/>
        <v>0</v>
      </c>
      <c r="I2234" s="106"/>
    </row>
    <row r="2235" spans="1:9" s="5" customFormat="1" ht="14.25" customHeight="1">
      <c r="A2235" s="4"/>
      <c r="B2235" s="139" t="s">
        <v>7948</v>
      </c>
      <c r="C2235" s="141" t="s">
        <v>7949</v>
      </c>
      <c r="D2235" s="510">
        <v>135</v>
      </c>
      <c r="E2235" s="252">
        <v>0</v>
      </c>
      <c r="F2235" s="45">
        <f t="shared" si="278"/>
        <v>0</v>
      </c>
      <c r="G2235" s="46">
        <f t="shared" si="279"/>
        <v>0</v>
      </c>
      <c r="H2235" s="45">
        <f t="shared" si="279"/>
        <v>0</v>
      </c>
      <c r="I2235" s="106"/>
    </row>
    <row r="2236" spans="1:9" s="5" customFormat="1" ht="14.25" customHeight="1">
      <c r="A2236" s="4"/>
      <c r="B2236" s="139" t="s">
        <v>7950</v>
      </c>
      <c r="C2236" s="141" t="s">
        <v>7951</v>
      </c>
      <c r="D2236" s="510">
        <v>135</v>
      </c>
      <c r="E2236" s="252">
        <v>0</v>
      </c>
      <c r="F2236" s="45">
        <f t="shared" si="278"/>
        <v>0</v>
      </c>
      <c r="G2236" s="46">
        <f t="shared" si="279"/>
        <v>0</v>
      </c>
      <c r="H2236" s="45">
        <f t="shared" si="279"/>
        <v>0</v>
      </c>
      <c r="I2236" s="106"/>
    </row>
    <row r="2237" spans="1:9" s="5" customFormat="1" ht="14.25" customHeight="1">
      <c r="A2237" s="4"/>
      <c r="B2237" s="139" t="s">
        <v>7952</v>
      </c>
      <c r="C2237" s="141" t="s">
        <v>7953</v>
      </c>
      <c r="D2237" s="510">
        <v>135</v>
      </c>
      <c r="E2237" s="252">
        <v>0</v>
      </c>
      <c r="F2237" s="45">
        <f t="shared" si="278"/>
        <v>0</v>
      </c>
      <c r="G2237" s="46">
        <f t="shared" si="279"/>
        <v>0</v>
      </c>
      <c r="H2237" s="45">
        <f t="shared" si="279"/>
        <v>0</v>
      </c>
      <c r="I2237" s="106"/>
    </row>
    <row r="2238" spans="1:9" s="5" customFormat="1" ht="14.25" customHeight="1">
      <c r="A2238" s="4"/>
      <c r="B2238" s="139" t="s">
        <v>7954</v>
      </c>
      <c r="C2238" s="141" t="s">
        <v>7955</v>
      </c>
      <c r="D2238" s="510">
        <v>135</v>
      </c>
      <c r="E2238" s="252">
        <v>0</v>
      </c>
      <c r="F2238" s="45">
        <f t="shared" si="278"/>
        <v>0</v>
      </c>
      <c r="G2238" s="46">
        <f t="shared" si="279"/>
        <v>0</v>
      </c>
      <c r="H2238" s="45">
        <f t="shared" si="279"/>
        <v>0</v>
      </c>
      <c r="I2238" s="106"/>
    </row>
    <row r="2239" spans="1:9" s="5" customFormat="1" ht="14.25" customHeight="1">
      <c r="A2239" s="4"/>
      <c r="B2239" s="139" t="s">
        <v>7956</v>
      </c>
      <c r="C2239" s="141" t="s">
        <v>7957</v>
      </c>
      <c r="D2239" s="510">
        <v>135</v>
      </c>
      <c r="E2239" s="252">
        <v>0</v>
      </c>
      <c r="F2239" s="45">
        <f t="shared" si="278"/>
        <v>0</v>
      </c>
      <c r="G2239" s="46">
        <f t="shared" si="279"/>
        <v>0</v>
      </c>
      <c r="H2239" s="45">
        <f t="shared" si="279"/>
        <v>0</v>
      </c>
      <c r="I2239" s="106"/>
    </row>
    <row r="2240" spans="1:9" s="5" customFormat="1" ht="14.25" customHeight="1">
      <c r="A2240" s="4"/>
      <c r="B2240" s="139" t="s">
        <v>7958</v>
      </c>
      <c r="C2240" s="141" t="s">
        <v>7959</v>
      </c>
      <c r="D2240" s="510">
        <v>135</v>
      </c>
      <c r="E2240" s="252">
        <v>0</v>
      </c>
      <c r="F2240" s="45">
        <f t="shared" si="278"/>
        <v>0</v>
      </c>
      <c r="G2240" s="46">
        <f t="shared" si="279"/>
        <v>0</v>
      </c>
      <c r="H2240" s="45">
        <f t="shared" si="279"/>
        <v>0</v>
      </c>
      <c r="I2240" s="106"/>
    </row>
    <row r="2241" spans="1:9" s="5" customFormat="1" ht="14.25" customHeight="1">
      <c r="A2241" s="4"/>
      <c r="B2241" s="139" t="s">
        <v>7960</v>
      </c>
      <c r="C2241" s="141" t="s">
        <v>7961</v>
      </c>
      <c r="D2241" s="510">
        <v>135</v>
      </c>
      <c r="E2241" s="252">
        <v>0</v>
      </c>
      <c r="F2241" s="45">
        <f t="shared" si="278"/>
        <v>0</v>
      </c>
      <c r="G2241" s="46">
        <f t="shared" si="279"/>
        <v>0</v>
      </c>
      <c r="H2241" s="45">
        <f t="shared" si="279"/>
        <v>0</v>
      </c>
      <c r="I2241" s="106"/>
    </row>
    <row r="2242" spans="1:9" s="5" customFormat="1" ht="14.25" customHeight="1">
      <c r="A2242" s="4"/>
      <c r="B2242" s="139" t="s">
        <v>7962</v>
      </c>
      <c r="C2242" s="141" t="s">
        <v>7963</v>
      </c>
      <c r="D2242" s="510">
        <v>135</v>
      </c>
      <c r="E2242" s="252">
        <v>0</v>
      </c>
      <c r="F2242" s="45">
        <f t="shared" si="278"/>
        <v>0</v>
      </c>
      <c r="G2242" s="46">
        <f t="shared" si="279"/>
        <v>0</v>
      </c>
      <c r="H2242" s="45">
        <f t="shared" si="279"/>
        <v>0</v>
      </c>
      <c r="I2242" s="106"/>
    </row>
    <row r="2243" spans="1:9" s="5" customFormat="1" ht="14.25" customHeight="1">
      <c r="A2243" s="4"/>
      <c r="B2243" s="139" t="s">
        <v>7964</v>
      </c>
      <c r="C2243" s="141" t="s">
        <v>7965</v>
      </c>
      <c r="D2243" s="510">
        <v>135</v>
      </c>
      <c r="E2243" s="252">
        <v>0</v>
      </c>
      <c r="F2243" s="45">
        <f t="shared" si="278"/>
        <v>0</v>
      </c>
      <c r="G2243" s="46">
        <f t="shared" si="279"/>
        <v>0</v>
      </c>
      <c r="H2243" s="45">
        <f t="shared" si="279"/>
        <v>0</v>
      </c>
      <c r="I2243" s="106"/>
    </row>
    <row r="2244" spans="1:9" s="5" customFormat="1" ht="14.25" customHeight="1">
      <c r="A2244" s="4"/>
      <c r="B2244" s="139" t="s">
        <v>7966</v>
      </c>
      <c r="C2244" s="141" t="s">
        <v>7967</v>
      </c>
      <c r="D2244" s="510">
        <v>135</v>
      </c>
      <c r="E2244" s="252">
        <v>0</v>
      </c>
      <c r="F2244" s="45">
        <f t="shared" si="278"/>
        <v>0</v>
      </c>
      <c r="G2244" s="46">
        <f t="shared" si="279"/>
        <v>0</v>
      </c>
      <c r="H2244" s="45">
        <f t="shared" si="279"/>
        <v>0</v>
      </c>
      <c r="I2244" s="106"/>
    </row>
    <row r="2245" spans="1:9" s="5" customFormat="1" ht="14.25" customHeight="1">
      <c r="A2245" s="4"/>
      <c r="B2245" s="139" t="s">
        <v>7968</v>
      </c>
      <c r="C2245" s="141" t="s">
        <v>7969</v>
      </c>
      <c r="D2245" s="510">
        <v>135</v>
      </c>
      <c r="E2245" s="252">
        <v>0</v>
      </c>
      <c r="F2245" s="45">
        <f t="shared" si="278"/>
        <v>0</v>
      </c>
      <c r="G2245" s="46">
        <f t="shared" si="279"/>
        <v>0</v>
      </c>
      <c r="H2245" s="45">
        <f t="shared" si="279"/>
        <v>0</v>
      </c>
      <c r="I2245" s="106"/>
    </row>
    <row r="2246" spans="1:9" s="5" customFormat="1" ht="14.25" customHeight="1">
      <c r="A2246" s="4"/>
      <c r="B2246" s="139" t="s">
        <v>8299</v>
      </c>
      <c r="C2246" s="141" t="s">
        <v>8300</v>
      </c>
      <c r="D2246" s="510">
        <v>135</v>
      </c>
      <c r="E2246" s="252">
        <v>0</v>
      </c>
      <c r="F2246" s="45">
        <f t="shared" si="278"/>
        <v>0</v>
      </c>
      <c r="G2246" s="46">
        <f t="shared" si="279"/>
        <v>0</v>
      </c>
      <c r="H2246" s="45">
        <f t="shared" si="279"/>
        <v>0</v>
      </c>
      <c r="I2246" s="106"/>
    </row>
    <row r="2247" spans="1:9" s="5" customFormat="1" ht="14.25" customHeight="1">
      <c r="A2247" s="4"/>
      <c r="B2247" s="139" t="s">
        <v>8301</v>
      </c>
      <c r="C2247" s="141" t="s">
        <v>8302</v>
      </c>
      <c r="D2247" s="510">
        <v>135</v>
      </c>
      <c r="E2247" s="252">
        <v>0</v>
      </c>
      <c r="F2247" s="45">
        <f t="shared" si="278"/>
        <v>0</v>
      </c>
      <c r="G2247" s="46">
        <f t="shared" si="279"/>
        <v>0</v>
      </c>
      <c r="H2247" s="45">
        <f t="shared" si="279"/>
        <v>0</v>
      </c>
      <c r="I2247" s="106"/>
    </row>
    <row r="2248" spans="1:9" s="5" customFormat="1">
      <c r="A2248" s="4"/>
      <c r="B2248" s="571" t="s">
        <v>8303</v>
      </c>
      <c r="C2248" s="571"/>
      <c r="D2248" s="18">
        <f>SUM(D2229:D2247)</f>
        <v>2545</v>
      </c>
      <c r="E2248" s="19">
        <f>SUM(E2229:E2247)</f>
        <v>0</v>
      </c>
      <c r="F2248" s="18">
        <f>SUM(F2229:F2247)</f>
        <v>0</v>
      </c>
      <c r="G2248" s="19">
        <f>SUM(G2229:G2247)</f>
        <v>0</v>
      </c>
      <c r="H2248" s="18">
        <f>SUM(H2229:H2247)</f>
        <v>0</v>
      </c>
      <c r="I2248" s="106"/>
    </row>
    <row r="2249" spans="1:9" s="5" customFormat="1">
      <c r="A2249" s="4"/>
      <c r="B2249" s="16"/>
      <c r="C2249" s="16"/>
      <c r="D2249" s="16"/>
      <c r="E2249" s="34"/>
      <c r="F2249" s="35"/>
      <c r="G2249" s="16"/>
      <c r="H2249" s="16"/>
      <c r="I2249" s="106"/>
    </row>
    <row r="2250" spans="1:9" s="5" customFormat="1">
      <c r="A2250" s="4"/>
      <c r="B2250" s="567" t="s">
        <v>6501</v>
      </c>
      <c r="C2250" s="567"/>
      <c r="D2250" s="260">
        <f>D2215+D2220+D2225+D2248</f>
        <v>4548.6900000000005</v>
      </c>
      <c r="E2250" s="261">
        <f>E2215+E2220+E2225+E2248</f>
        <v>0</v>
      </c>
      <c r="F2250" s="260">
        <f>F2215+F2220+F2225+F2248</f>
        <v>0</v>
      </c>
      <c r="G2250" s="261">
        <f>G2215+G2220+G2225+G2248</f>
        <v>0</v>
      </c>
      <c r="H2250" s="260">
        <f>H2215+H2220+H2225+H2248</f>
        <v>0</v>
      </c>
      <c r="I2250" s="106"/>
    </row>
    <row r="2251" spans="1:9" s="5" customFormat="1">
      <c r="A2251" s="4"/>
      <c r="B2251" s="41"/>
      <c r="C2251" s="41"/>
      <c r="D2251" s="41"/>
      <c r="E2251" s="88"/>
      <c r="F2251" s="92"/>
      <c r="G2251" s="41"/>
      <c r="H2251" s="41"/>
      <c r="I2251" s="106"/>
    </row>
    <row r="2252" spans="1:9" s="5" customFormat="1">
      <c r="A2252" s="4"/>
      <c r="B2252" s="643" t="s">
        <v>8087</v>
      </c>
      <c r="C2252" s="643"/>
      <c r="D2252" s="564" t="str">
        <f>D$13</f>
        <v>SIGTAP
08/2025</v>
      </c>
      <c r="E2252" s="570" t="str">
        <f>E$13</f>
        <v>CNES_ESTABELECIMENTO</v>
      </c>
      <c r="F2252" s="570"/>
      <c r="G2252" s="570"/>
      <c r="H2252" s="570"/>
      <c r="I2252" s="106"/>
    </row>
    <row r="2253" spans="1:9" s="5" customFormat="1" ht="22.5">
      <c r="A2253" s="4"/>
      <c r="B2253" s="643"/>
      <c r="C2253" s="643"/>
      <c r="D2253" s="564"/>
      <c r="E2253" s="58" t="s">
        <v>12</v>
      </c>
      <c r="F2253" s="59" t="s">
        <v>3815</v>
      </c>
      <c r="G2253" s="60" t="s">
        <v>3756</v>
      </c>
      <c r="H2253" s="59" t="s">
        <v>3814</v>
      </c>
      <c r="I2253" s="106"/>
    </row>
    <row r="2254" spans="1:9" s="5" customFormat="1">
      <c r="A2254" s="4"/>
      <c r="B2254" s="391" t="s">
        <v>8055</v>
      </c>
      <c r="C2254" s="391" t="s">
        <v>8058</v>
      </c>
      <c r="D2254" s="511">
        <v>125</v>
      </c>
      <c r="E2254" s="252">
        <v>0</v>
      </c>
      <c r="F2254" s="45">
        <f t="shared" ref="F2254:F2262" si="280">D2254*E2254</f>
        <v>0</v>
      </c>
      <c r="G2254" s="46">
        <f t="shared" ref="G2254:G2262" si="281">E2254/12</f>
        <v>0</v>
      </c>
      <c r="H2254" s="45">
        <f t="shared" ref="H2254:H2262" si="282">F2254/12</f>
        <v>0</v>
      </c>
      <c r="I2254" s="106"/>
    </row>
    <row r="2255" spans="1:9" s="5" customFormat="1">
      <c r="A2255" s="4"/>
      <c r="B2255" s="391" t="s">
        <v>8056</v>
      </c>
      <c r="C2255" s="391" t="s">
        <v>8059</v>
      </c>
      <c r="D2255" s="511">
        <v>300</v>
      </c>
      <c r="E2255" s="252">
        <v>0</v>
      </c>
      <c r="F2255" s="45">
        <f t="shared" si="280"/>
        <v>0</v>
      </c>
      <c r="G2255" s="46">
        <f t="shared" si="281"/>
        <v>0</v>
      </c>
      <c r="H2255" s="45">
        <f t="shared" si="282"/>
        <v>0</v>
      </c>
      <c r="I2255" s="106"/>
    </row>
    <row r="2256" spans="1:9" s="5" customFormat="1">
      <c r="A2256" s="4"/>
      <c r="B2256" s="391" t="s">
        <v>8057</v>
      </c>
      <c r="C2256" s="391" t="s">
        <v>8060</v>
      </c>
      <c r="D2256" s="511">
        <v>100</v>
      </c>
      <c r="E2256" s="252">
        <v>0</v>
      </c>
      <c r="F2256" s="45">
        <f t="shared" si="280"/>
        <v>0</v>
      </c>
      <c r="G2256" s="46">
        <f t="shared" si="281"/>
        <v>0</v>
      </c>
      <c r="H2256" s="45">
        <f t="shared" si="282"/>
        <v>0</v>
      </c>
      <c r="I2256" s="106"/>
    </row>
    <row r="2257" spans="1:9" s="5" customFormat="1">
      <c r="A2257" s="4"/>
      <c r="B2257" s="391" t="s">
        <v>8061</v>
      </c>
      <c r="C2257" s="391" t="s">
        <v>8062</v>
      </c>
      <c r="D2257" s="511">
        <v>250</v>
      </c>
      <c r="E2257" s="252">
        <v>0</v>
      </c>
      <c r="F2257" s="45">
        <f t="shared" si="280"/>
        <v>0</v>
      </c>
      <c r="G2257" s="46">
        <f t="shared" si="281"/>
        <v>0</v>
      </c>
      <c r="H2257" s="45">
        <f t="shared" si="282"/>
        <v>0</v>
      </c>
      <c r="I2257" s="106"/>
    </row>
    <row r="2258" spans="1:9" s="5" customFormat="1">
      <c r="A2258" s="4"/>
      <c r="B2258" s="391" t="s">
        <v>8063</v>
      </c>
      <c r="C2258" s="391" t="s">
        <v>8064</v>
      </c>
      <c r="D2258" s="511">
        <v>282</v>
      </c>
      <c r="E2258" s="252">
        <v>0</v>
      </c>
      <c r="F2258" s="45">
        <f t="shared" si="280"/>
        <v>0</v>
      </c>
      <c r="G2258" s="46">
        <f t="shared" si="281"/>
        <v>0</v>
      </c>
      <c r="H2258" s="45">
        <f t="shared" si="282"/>
        <v>0</v>
      </c>
      <c r="I2258" s="106"/>
    </row>
    <row r="2259" spans="1:9" s="5" customFormat="1">
      <c r="A2259" s="4"/>
      <c r="B2259" s="391" t="s">
        <v>8198</v>
      </c>
      <c r="C2259" s="391" t="s">
        <v>8199</v>
      </c>
      <c r="D2259" s="511">
        <v>400</v>
      </c>
      <c r="E2259" s="252">
        <v>0</v>
      </c>
      <c r="F2259" s="45">
        <f t="shared" si="280"/>
        <v>0</v>
      </c>
      <c r="G2259" s="46">
        <f t="shared" si="281"/>
        <v>0</v>
      </c>
      <c r="H2259" s="45">
        <f t="shared" si="282"/>
        <v>0</v>
      </c>
      <c r="I2259" s="106"/>
    </row>
    <row r="2260" spans="1:9" s="5" customFormat="1">
      <c r="A2260" s="4"/>
      <c r="B2260" s="391" t="s">
        <v>8200</v>
      </c>
      <c r="C2260" s="391" t="s">
        <v>8202</v>
      </c>
      <c r="D2260" s="511">
        <v>400</v>
      </c>
      <c r="E2260" s="252">
        <v>0</v>
      </c>
      <c r="F2260" s="45">
        <f t="shared" si="280"/>
        <v>0</v>
      </c>
      <c r="G2260" s="46">
        <f t="shared" si="281"/>
        <v>0</v>
      </c>
      <c r="H2260" s="45">
        <f t="shared" si="282"/>
        <v>0</v>
      </c>
      <c r="I2260" s="106"/>
    </row>
    <row r="2261" spans="1:9" s="5" customFormat="1">
      <c r="A2261" s="4"/>
      <c r="B2261" s="391" t="s">
        <v>8201</v>
      </c>
      <c r="C2261" s="391" t="s">
        <v>8203</v>
      </c>
      <c r="D2261" s="511">
        <v>220</v>
      </c>
      <c r="E2261" s="252">
        <v>0</v>
      </c>
      <c r="F2261" s="45">
        <f t="shared" si="280"/>
        <v>0</v>
      </c>
      <c r="G2261" s="46">
        <f t="shared" si="281"/>
        <v>0</v>
      </c>
      <c r="H2261" s="45">
        <f t="shared" si="282"/>
        <v>0</v>
      </c>
      <c r="I2261" s="106"/>
    </row>
    <row r="2262" spans="1:9" s="5" customFormat="1">
      <c r="A2262" s="4"/>
      <c r="B2262" s="391" t="s">
        <v>8244</v>
      </c>
      <c r="C2262" s="391" t="s">
        <v>8204</v>
      </c>
      <c r="D2262" s="511">
        <v>220</v>
      </c>
      <c r="E2262" s="252">
        <v>0</v>
      </c>
      <c r="F2262" s="45">
        <f t="shared" si="280"/>
        <v>0</v>
      </c>
      <c r="G2262" s="46">
        <f t="shared" si="281"/>
        <v>0</v>
      </c>
      <c r="H2262" s="45">
        <f t="shared" si="282"/>
        <v>0</v>
      </c>
      <c r="I2262" s="106"/>
    </row>
    <row r="2263" spans="1:9" s="5" customFormat="1">
      <c r="A2263" s="4"/>
      <c r="B2263" s="571" t="s">
        <v>7836</v>
      </c>
      <c r="C2263" s="571"/>
      <c r="D2263" s="18">
        <f>SUM(D2254:D2262)</f>
        <v>2297</v>
      </c>
      <c r="E2263" s="19">
        <f>SUM(E2254:E2262)</f>
        <v>0</v>
      </c>
      <c r="F2263" s="18">
        <f>SUM(F2254:F2262)</f>
        <v>0</v>
      </c>
      <c r="G2263" s="19">
        <f>SUM(G2254:G2262)</f>
        <v>0</v>
      </c>
      <c r="H2263" s="18">
        <f>SUM(H2254:H2262)</f>
        <v>0</v>
      </c>
      <c r="I2263" s="106"/>
    </row>
    <row r="2264" spans="1:9" s="5" customFormat="1">
      <c r="A2264" s="4"/>
      <c r="B2264" s="390"/>
      <c r="C2264" s="390"/>
      <c r="D2264" s="92"/>
      <c r="E2264" s="88"/>
      <c r="F2264" s="92"/>
      <c r="G2264" s="88"/>
      <c r="H2264" s="92"/>
      <c r="I2264" s="106"/>
    </row>
    <row r="2265" spans="1:9" s="5" customFormat="1">
      <c r="A2265" s="4"/>
      <c r="B2265" s="643" t="s">
        <v>8086</v>
      </c>
      <c r="C2265" s="643"/>
      <c r="D2265" s="564" t="str">
        <f>D$13</f>
        <v>SIGTAP
08/2025</v>
      </c>
      <c r="E2265" s="570" t="str">
        <f>E$13</f>
        <v>CNES_ESTABELECIMENTO</v>
      </c>
      <c r="F2265" s="570"/>
      <c r="G2265" s="570"/>
      <c r="H2265" s="570"/>
      <c r="I2265" s="106"/>
    </row>
    <row r="2266" spans="1:9" s="5" customFormat="1" ht="22.5">
      <c r="A2266" s="4"/>
      <c r="B2266" s="643"/>
      <c r="C2266" s="643"/>
      <c r="D2266" s="564"/>
      <c r="E2266" s="58" t="s">
        <v>12</v>
      </c>
      <c r="F2266" s="59" t="s">
        <v>3815</v>
      </c>
      <c r="G2266" s="60" t="s">
        <v>3756</v>
      </c>
      <c r="H2266" s="59" t="s">
        <v>3814</v>
      </c>
      <c r="I2266" s="106"/>
    </row>
    <row r="2267" spans="1:9" s="5" customFormat="1">
      <c r="A2267" s="4"/>
      <c r="B2267" s="391" t="s">
        <v>8065</v>
      </c>
      <c r="C2267" s="391" t="s">
        <v>8066</v>
      </c>
      <c r="D2267" s="511">
        <v>130</v>
      </c>
      <c r="E2267" s="252">
        <v>0</v>
      </c>
      <c r="F2267" s="45">
        <f t="shared" ref="F2267:F2272" si="283">D2267*E2267</f>
        <v>0</v>
      </c>
      <c r="G2267" s="46">
        <f t="shared" ref="G2267:G2272" si="284">E2267/12</f>
        <v>0</v>
      </c>
      <c r="H2267" s="45">
        <f t="shared" ref="H2267:H2272" si="285">F2267/12</f>
        <v>0</v>
      </c>
      <c r="I2267" s="106"/>
    </row>
    <row r="2268" spans="1:9" s="5" customFormat="1">
      <c r="A2268" s="4"/>
      <c r="B2268" s="391" t="s">
        <v>8067</v>
      </c>
      <c r="C2268" s="391" t="s">
        <v>8068</v>
      </c>
      <c r="D2268" s="511">
        <v>200</v>
      </c>
      <c r="E2268" s="252">
        <v>0</v>
      </c>
      <c r="F2268" s="45">
        <f t="shared" si="283"/>
        <v>0</v>
      </c>
      <c r="G2268" s="46">
        <f t="shared" si="284"/>
        <v>0</v>
      </c>
      <c r="H2268" s="45">
        <f t="shared" si="285"/>
        <v>0</v>
      </c>
      <c r="I2268" s="106"/>
    </row>
    <row r="2269" spans="1:9" s="5" customFormat="1">
      <c r="A2269" s="4"/>
      <c r="B2269" s="391" t="s">
        <v>8069</v>
      </c>
      <c r="C2269" s="391" t="s">
        <v>8070</v>
      </c>
      <c r="D2269" s="511">
        <v>270</v>
      </c>
      <c r="E2269" s="252">
        <v>0</v>
      </c>
      <c r="F2269" s="45">
        <f t="shared" si="283"/>
        <v>0</v>
      </c>
      <c r="G2269" s="46">
        <f t="shared" si="284"/>
        <v>0</v>
      </c>
      <c r="H2269" s="45">
        <f t="shared" si="285"/>
        <v>0</v>
      </c>
      <c r="I2269" s="106"/>
    </row>
    <row r="2270" spans="1:9" s="5" customFormat="1">
      <c r="A2270" s="4"/>
      <c r="B2270" s="391" t="s">
        <v>8071</v>
      </c>
      <c r="C2270" s="391" t="s">
        <v>8074</v>
      </c>
      <c r="D2270" s="511">
        <v>250</v>
      </c>
      <c r="E2270" s="252">
        <v>0</v>
      </c>
      <c r="F2270" s="45">
        <f t="shared" si="283"/>
        <v>0</v>
      </c>
      <c r="G2270" s="46">
        <f t="shared" si="284"/>
        <v>0</v>
      </c>
      <c r="H2270" s="45">
        <f t="shared" si="285"/>
        <v>0</v>
      </c>
      <c r="I2270" s="106"/>
    </row>
    <row r="2271" spans="1:9" s="5" customFormat="1">
      <c r="A2271" s="4"/>
      <c r="B2271" s="391" t="s">
        <v>8072</v>
      </c>
      <c r="C2271" s="391" t="s">
        <v>8073</v>
      </c>
      <c r="D2271" s="511">
        <v>840</v>
      </c>
      <c r="E2271" s="252">
        <v>0</v>
      </c>
      <c r="F2271" s="45">
        <f t="shared" si="283"/>
        <v>0</v>
      </c>
      <c r="G2271" s="46">
        <f t="shared" si="284"/>
        <v>0</v>
      </c>
      <c r="H2271" s="45">
        <f t="shared" si="285"/>
        <v>0</v>
      </c>
      <c r="I2271" s="106"/>
    </row>
    <row r="2272" spans="1:9" s="5" customFormat="1">
      <c r="A2272" s="4"/>
      <c r="B2272" s="391" t="s">
        <v>8075</v>
      </c>
      <c r="C2272" s="391" t="s">
        <v>8076</v>
      </c>
      <c r="D2272" s="511">
        <v>350</v>
      </c>
      <c r="E2272" s="252">
        <v>0</v>
      </c>
      <c r="F2272" s="45">
        <f t="shared" si="283"/>
        <v>0</v>
      </c>
      <c r="G2272" s="46">
        <f t="shared" si="284"/>
        <v>0</v>
      </c>
      <c r="H2272" s="45">
        <f t="shared" si="285"/>
        <v>0</v>
      </c>
      <c r="I2272" s="106"/>
    </row>
    <row r="2273" spans="1:9" s="5" customFormat="1">
      <c r="A2273" s="4"/>
      <c r="B2273" s="571" t="s">
        <v>7789</v>
      </c>
      <c r="C2273" s="571"/>
      <c r="D2273" s="18">
        <f>SUM(D2267:D2272)</f>
        <v>2040</v>
      </c>
      <c r="E2273" s="19">
        <f>SUM(E2267:E2272)</f>
        <v>0</v>
      </c>
      <c r="F2273" s="18">
        <f>SUM(F2267:F2272)</f>
        <v>0</v>
      </c>
      <c r="G2273" s="19">
        <f>SUM(G2267:G2272)</f>
        <v>0</v>
      </c>
      <c r="H2273" s="18">
        <f>SUM(H2267:H2272)</f>
        <v>0</v>
      </c>
      <c r="I2273" s="106"/>
    </row>
    <row r="2274" spans="1:9" s="5" customFormat="1">
      <c r="A2274" s="4"/>
      <c r="B2274" s="390"/>
      <c r="C2274" s="390"/>
      <c r="D2274" s="92"/>
      <c r="E2274" s="88"/>
      <c r="F2274" s="92"/>
      <c r="G2274" s="88"/>
      <c r="H2274" s="92"/>
      <c r="I2274" s="106"/>
    </row>
    <row r="2275" spans="1:9" s="5" customFormat="1">
      <c r="A2275" s="4"/>
      <c r="B2275" s="643" t="s">
        <v>8085</v>
      </c>
      <c r="C2275" s="643"/>
      <c r="D2275" s="564" t="str">
        <f>D$13</f>
        <v>SIGTAP
08/2025</v>
      </c>
      <c r="E2275" s="570" t="str">
        <f>E$13</f>
        <v>CNES_ESTABELECIMENTO</v>
      </c>
      <c r="F2275" s="570"/>
      <c r="G2275" s="570"/>
      <c r="H2275" s="570"/>
      <c r="I2275" s="106"/>
    </row>
    <row r="2276" spans="1:9" s="5" customFormat="1" ht="22.5">
      <c r="A2276" s="4"/>
      <c r="B2276" s="643"/>
      <c r="C2276" s="643"/>
      <c r="D2276" s="564"/>
      <c r="E2276" s="58" t="s">
        <v>12</v>
      </c>
      <c r="F2276" s="59" t="s">
        <v>3815</v>
      </c>
      <c r="G2276" s="60" t="s">
        <v>3756</v>
      </c>
      <c r="H2276" s="59" t="s">
        <v>3814</v>
      </c>
      <c r="I2276" s="106"/>
    </row>
    <row r="2277" spans="1:9" s="5" customFormat="1">
      <c r="A2277" s="4"/>
      <c r="B2277" s="391" t="s">
        <v>8077</v>
      </c>
      <c r="C2277" s="391" t="s">
        <v>8078</v>
      </c>
      <c r="D2277" s="511">
        <v>100</v>
      </c>
      <c r="E2277" s="252">
        <v>0</v>
      </c>
      <c r="F2277" s="45">
        <f t="shared" ref="F2277:F2280" si="286">D2277*E2277</f>
        <v>0</v>
      </c>
      <c r="G2277" s="46">
        <f t="shared" ref="G2277:G2280" si="287">E2277/12</f>
        <v>0</v>
      </c>
      <c r="H2277" s="45">
        <f t="shared" ref="H2277:H2280" si="288">F2277/12</f>
        <v>0</v>
      </c>
      <c r="I2277" s="106"/>
    </row>
    <row r="2278" spans="1:9" s="5" customFormat="1">
      <c r="A2278" s="4"/>
      <c r="B2278" s="391" t="s">
        <v>8079</v>
      </c>
      <c r="C2278" s="391" t="s">
        <v>8080</v>
      </c>
      <c r="D2278" s="511">
        <v>140</v>
      </c>
      <c r="E2278" s="252">
        <v>0</v>
      </c>
      <c r="F2278" s="45">
        <f t="shared" si="286"/>
        <v>0</v>
      </c>
      <c r="G2278" s="46">
        <f t="shared" si="287"/>
        <v>0</v>
      </c>
      <c r="H2278" s="45">
        <f t="shared" si="288"/>
        <v>0</v>
      </c>
      <c r="I2278" s="106"/>
    </row>
    <row r="2279" spans="1:9" s="5" customFormat="1">
      <c r="A2279" s="4"/>
      <c r="B2279" s="391" t="s">
        <v>8081</v>
      </c>
      <c r="C2279" s="391" t="s">
        <v>8082</v>
      </c>
      <c r="D2279" s="511">
        <v>230</v>
      </c>
      <c r="E2279" s="252">
        <v>0</v>
      </c>
      <c r="F2279" s="45">
        <f t="shared" si="286"/>
        <v>0</v>
      </c>
      <c r="G2279" s="46">
        <f t="shared" si="287"/>
        <v>0</v>
      </c>
      <c r="H2279" s="45">
        <f t="shared" si="288"/>
        <v>0</v>
      </c>
      <c r="I2279" s="106"/>
    </row>
    <row r="2280" spans="1:9" s="5" customFormat="1">
      <c r="A2280" s="4"/>
      <c r="B2280" s="391" t="s">
        <v>8083</v>
      </c>
      <c r="C2280" s="391" t="s">
        <v>8084</v>
      </c>
      <c r="D2280" s="511">
        <v>360</v>
      </c>
      <c r="E2280" s="252">
        <v>0</v>
      </c>
      <c r="F2280" s="45">
        <f t="shared" si="286"/>
        <v>0</v>
      </c>
      <c r="G2280" s="46">
        <f t="shared" si="287"/>
        <v>0</v>
      </c>
      <c r="H2280" s="45">
        <f t="shared" si="288"/>
        <v>0</v>
      </c>
      <c r="I2280" s="106"/>
    </row>
    <row r="2281" spans="1:9" s="5" customFormat="1">
      <c r="A2281" s="4"/>
      <c r="B2281" s="571" t="s">
        <v>7792</v>
      </c>
      <c r="C2281" s="571"/>
      <c r="D2281" s="18">
        <f>SUM(D2277:D2280)</f>
        <v>830</v>
      </c>
      <c r="E2281" s="19">
        <f>SUM(E2277:E2280)</f>
        <v>0</v>
      </c>
      <c r="F2281" s="18">
        <f>SUM(F2277:F2280)</f>
        <v>0</v>
      </c>
      <c r="G2281" s="19">
        <f>SUM(G2277:G2280)</f>
        <v>0</v>
      </c>
      <c r="H2281" s="18">
        <f>SUM(H2277:H2280)</f>
        <v>0</v>
      </c>
      <c r="I2281" s="106"/>
    </row>
    <row r="2282" spans="1:9" s="5" customFormat="1">
      <c r="A2282" s="4"/>
      <c r="B2282" s="390"/>
      <c r="C2282" s="390"/>
      <c r="D2282" s="92"/>
      <c r="E2282" s="88"/>
      <c r="F2282" s="92"/>
      <c r="G2282" s="88"/>
      <c r="H2282" s="92"/>
      <c r="I2282" s="106"/>
    </row>
    <row r="2283" spans="1:9" s="5" customFormat="1">
      <c r="A2283" s="4"/>
      <c r="B2283" s="643" t="s">
        <v>8091</v>
      </c>
      <c r="C2283" s="643"/>
      <c r="D2283" s="564" t="str">
        <f>D$13</f>
        <v>SIGTAP
08/2025</v>
      </c>
      <c r="E2283" s="570" t="str">
        <f>E$13</f>
        <v>CNES_ESTABELECIMENTO</v>
      </c>
      <c r="F2283" s="570"/>
      <c r="G2283" s="570"/>
      <c r="H2283" s="570"/>
      <c r="I2283" s="106"/>
    </row>
    <row r="2284" spans="1:9" s="5" customFormat="1" ht="22.5">
      <c r="A2284" s="4"/>
      <c r="B2284" s="643"/>
      <c r="C2284" s="643"/>
      <c r="D2284" s="564"/>
      <c r="E2284" s="58" t="s">
        <v>12</v>
      </c>
      <c r="F2284" s="59" t="s">
        <v>3815</v>
      </c>
      <c r="G2284" s="60" t="s">
        <v>3756</v>
      </c>
      <c r="H2284" s="59" t="s">
        <v>3814</v>
      </c>
      <c r="I2284" s="106"/>
    </row>
    <row r="2285" spans="1:9" s="5" customFormat="1">
      <c r="A2285" s="4"/>
      <c r="B2285" s="391" t="s">
        <v>8088</v>
      </c>
      <c r="C2285" s="391" t="s">
        <v>8089</v>
      </c>
      <c r="D2285" s="511">
        <v>100</v>
      </c>
      <c r="E2285" s="252">
        <v>0</v>
      </c>
      <c r="F2285" s="45">
        <f t="shared" ref="F2285:F2287" si="289">D2285*E2285</f>
        <v>0</v>
      </c>
      <c r="G2285" s="46">
        <f t="shared" ref="G2285:G2287" si="290">E2285/12</f>
        <v>0</v>
      </c>
      <c r="H2285" s="45">
        <f t="shared" ref="H2285:H2287" si="291">F2285/12</f>
        <v>0</v>
      </c>
      <c r="I2285" s="106"/>
    </row>
    <row r="2286" spans="1:9" s="5" customFormat="1">
      <c r="A2286" s="4"/>
      <c r="B2286" s="391" t="s">
        <v>8090</v>
      </c>
      <c r="C2286" s="391" t="s">
        <v>8092</v>
      </c>
      <c r="D2286" s="511">
        <v>150</v>
      </c>
      <c r="E2286" s="252">
        <v>0</v>
      </c>
      <c r="F2286" s="45">
        <f t="shared" si="289"/>
        <v>0</v>
      </c>
      <c r="G2286" s="46">
        <f t="shared" si="290"/>
        <v>0</v>
      </c>
      <c r="H2286" s="45">
        <f t="shared" si="291"/>
        <v>0</v>
      </c>
      <c r="I2286" s="106"/>
    </row>
    <row r="2287" spans="1:9" s="5" customFormat="1">
      <c r="A2287" s="4"/>
      <c r="B2287" s="391" t="s">
        <v>8093</v>
      </c>
      <c r="C2287" s="391" t="s">
        <v>8094</v>
      </c>
      <c r="D2287" s="511">
        <v>200</v>
      </c>
      <c r="E2287" s="252">
        <v>0</v>
      </c>
      <c r="F2287" s="45">
        <f t="shared" si="289"/>
        <v>0</v>
      </c>
      <c r="G2287" s="46">
        <f t="shared" si="290"/>
        <v>0</v>
      </c>
      <c r="H2287" s="45">
        <f t="shared" si="291"/>
        <v>0</v>
      </c>
      <c r="I2287" s="106"/>
    </row>
    <row r="2288" spans="1:9" s="5" customFormat="1">
      <c r="A2288" s="4"/>
      <c r="B2288" s="571" t="s">
        <v>7722</v>
      </c>
      <c r="C2288" s="571"/>
      <c r="D2288" s="18">
        <f>SUM(D2285:D2287)</f>
        <v>450</v>
      </c>
      <c r="E2288" s="19">
        <f>SUM(E2285:E2287)</f>
        <v>0</v>
      </c>
      <c r="F2288" s="18">
        <f>SUM(F2285:F2287)</f>
        <v>0</v>
      </c>
      <c r="G2288" s="19">
        <f>SUM(G2285:G2287)</f>
        <v>0</v>
      </c>
      <c r="H2288" s="18">
        <f>SUM(H2285:H2287)</f>
        <v>0</v>
      </c>
      <c r="I2288" s="106"/>
    </row>
    <row r="2289" spans="1:9" s="5" customFormat="1">
      <c r="A2289" s="4"/>
      <c r="B2289" s="390"/>
      <c r="C2289" s="390"/>
      <c r="D2289" s="92"/>
      <c r="E2289" s="88"/>
      <c r="F2289" s="92"/>
      <c r="G2289" s="88"/>
      <c r="H2289" s="92"/>
      <c r="I2289" s="106"/>
    </row>
    <row r="2290" spans="1:9" s="5" customFormat="1">
      <c r="A2290" s="4"/>
      <c r="B2290" s="643" t="s">
        <v>8095</v>
      </c>
      <c r="C2290" s="643"/>
      <c r="D2290" s="564" t="str">
        <f>D$13</f>
        <v>SIGTAP
08/2025</v>
      </c>
      <c r="E2290" s="570" t="str">
        <f>E$13</f>
        <v>CNES_ESTABELECIMENTO</v>
      </c>
      <c r="F2290" s="570"/>
      <c r="G2290" s="570"/>
      <c r="H2290" s="570"/>
      <c r="I2290" s="106"/>
    </row>
    <row r="2291" spans="1:9" s="5" customFormat="1" ht="22.5">
      <c r="A2291" s="4"/>
      <c r="B2291" s="643"/>
      <c r="C2291" s="643"/>
      <c r="D2291" s="564"/>
      <c r="E2291" s="58" t="s">
        <v>12</v>
      </c>
      <c r="F2291" s="59" t="s">
        <v>3815</v>
      </c>
      <c r="G2291" s="60" t="s">
        <v>3756</v>
      </c>
      <c r="H2291" s="59" t="s">
        <v>3814</v>
      </c>
      <c r="I2291" s="106"/>
    </row>
    <row r="2292" spans="1:9" s="5" customFormat="1">
      <c r="A2292" s="4"/>
      <c r="B2292" s="391" t="s">
        <v>8096</v>
      </c>
      <c r="C2292" s="391" t="s">
        <v>8097</v>
      </c>
      <c r="D2292" s="511">
        <v>200</v>
      </c>
      <c r="E2292" s="252">
        <v>0</v>
      </c>
      <c r="F2292" s="45">
        <f t="shared" ref="F2292:F2298" si="292">D2292*E2292</f>
        <v>0</v>
      </c>
      <c r="G2292" s="46">
        <f t="shared" ref="G2292:G2298" si="293">E2292/12</f>
        <v>0</v>
      </c>
      <c r="H2292" s="45">
        <f t="shared" ref="H2292:H2298" si="294">F2292/12</f>
        <v>0</v>
      </c>
      <c r="I2292" s="106"/>
    </row>
    <row r="2293" spans="1:9" s="5" customFormat="1">
      <c r="A2293" s="4"/>
      <c r="B2293" s="391" t="s">
        <v>8098</v>
      </c>
      <c r="C2293" s="391" t="s">
        <v>8099</v>
      </c>
      <c r="D2293" s="511">
        <v>200</v>
      </c>
      <c r="E2293" s="252">
        <v>0</v>
      </c>
      <c r="F2293" s="45">
        <f t="shared" si="292"/>
        <v>0</v>
      </c>
      <c r="G2293" s="46">
        <f t="shared" si="293"/>
        <v>0</v>
      </c>
      <c r="H2293" s="45">
        <f t="shared" si="294"/>
        <v>0</v>
      </c>
      <c r="I2293" s="106"/>
    </row>
    <row r="2294" spans="1:9" s="5" customFormat="1">
      <c r="A2294" s="4"/>
      <c r="B2294" s="391" t="s">
        <v>8100</v>
      </c>
      <c r="C2294" s="391" t="s">
        <v>8101</v>
      </c>
      <c r="D2294" s="511">
        <v>160</v>
      </c>
      <c r="E2294" s="252">
        <v>0</v>
      </c>
      <c r="F2294" s="45">
        <f t="shared" si="292"/>
        <v>0</v>
      </c>
      <c r="G2294" s="46">
        <f t="shared" si="293"/>
        <v>0</v>
      </c>
      <c r="H2294" s="45">
        <f t="shared" si="294"/>
        <v>0</v>
      </c>
      <c r="I2294" s="106"/>
    </row>
    <row r="2295" spans="1:9" s="5" customFormat="1">
      <c r="A2295" s="4"/>
      <c r="B2295" s="391" t="s">
        <v>8102</v>
      </c>
      <c r="C2295" s="391" t="s">
        <v>8103</v>
      </c>
      <c r="D2295" s="511">
        <v>200</v>
      </c>
      <c r="E2295" s="252">
        <v>0</v>
      </c>
      <c r="F2295" s="45">
        <f t="shared" si="292"/>
        <v>0</v>
      </c>
      <c r="G2295" s="46">
        <f t="shared" si="293"/>
        <v>0</v>
      </c>
      <c r="H2295" s="45">
        <f t="shared" si="294"/>
        <v>0</v>
      </c>
      <c r="I2295" s="106"/>
    </row>
    <row r="2296" spans="1:9" s="5" customFormat="1">
      <c r="A2296" s="4"/>
      <c r="B2296" s="391" t="s">
        <v>8104</v>
      </c>
      <c r="C2296" s="391" t="s">
        <v>8105</v>
      </c>
      <c r="D2296" s="511">
        <v>250</v>
      </c>
      <c r="E2296" s="252">
        <v>0</v>
      </c>
      <c r="F2296" s="45">
        <f t="shared" si="292"/>
        <v>0</v>
      </c>
      <c r="G2296" s="46">
        <f t="shared" si="293"/>
        <v>0</v>
      </c>
      <c r="H2296" s="45">
        <f t="shared" si="294"/>
        <v>0</v>
      </c>
      <c r="I2296" s="106"/>
    </row>
    <row r="2297" spans="1:9" s="5" customFormat="1">
      <c r="A2297" s="4"/>
      <c r="B2297" s="391" t="s">
        <v>8106</v>
      </c>
      <c r="C2297" s="391" t="s">
        <v>8107</v>
      </c>
      <c r="D2297" s="511">
        <v>300</v>
      </c>
      <c r="E2297" s="252">
        <v>0</v>
      </c>
      <c r="F2297" s="45">
        <f t="shared" si="292"/>
        <v>0</v>
      </c>
      <c r="G2297" s="46">
        <f t="shared" si="293"/>
        <v>0</v>
      </c>
      <c r="H2297" s="45">
        <f t="shared" si="294"/>
        <v>0</v>
      </c>
      <c r="I2297" s="106"/>
    </row>
    <row r="2298" spans="1:9" s="5" customFormat="1">
      <c r="A2298" s="4"/>
      <c r="B2298" s="391" t="s">
        <v>8108</v>
      </c>
      <c r="C2298" s="391" t="s">
        <v>8109</v>
      </c>
      <c r="D2298" s="511">
        <v>200</v>
      </c>
      <c r="E2298" s="252">
        <v>0</v>
      </c>
      <c r="F2298" s="45">
        <f t="shared" si="292"/>
        <v>0</v>
      </c>
      <c r="G2298" s="46">
        <f t="shared" si="293"/>
        <v>0</v>
      </c>
      <c r="H2298" s="45">
        <f t="shared" si="294"/>
        <v>0</v>
      </c>
      <c r="I2298" s="106"/>
    </row>
    <row r="2299" spans="1:9" s="5" customFormat="1">
      <c r="A2299" s="4"/>
      <c r="B2299" s="571" t="s">
        <v>7806</v>
      </c>
      <c r="C2299" s="571"/>
      <c r="D2299" s="18">
        <f>SUM(D2292:D2298)</f>
        <v>1510</v>
      </c>
      <c r="E2299" s="19">
        <f>SUM(E2292:E2298)</f>
        <v>0</v>
      </c>
      <c r="F2299" s="18">
        <f>SUM(F2292:F2298)</f>
        <v>0</v>
      </c>
      <c r="G2299" s="19">
        <f>SUM(G2292:G2298)</f>
        <v>0</v>
      </c>
      <c r="H2299" s="18">
        <f>SUM(H2292:H2298)</f>
        <v>0</v>
      </c>
      <c r="I2299" s="106"/>
    </row>
    <row r="2300" spans="1:9" s="5" customFormat="1">
      <c r="A2300" s="4"/>
      <c r="B2300" s="390"/>
      <c r="C2300" s="390"/>
      <c r="D2300" s="92"/>
      <c r="E2300" s="88"/>
      <c r="F2300" s="92"/>
      <c r="G2300" s="88"/>
      <c r="H2300" s="92"/>
      <c r="I2300" s="106"/>
    </row>
    <row r="2301" spans="1:9" s="5" customFormat="1">
      <c r="A2301" s="4"/>
      <c r="B2301" s="643" t="s">
        <v>8304</v>
      </c>
      <c r="C2301" s="643"/>
      <c r="D2301" s="564" t="str">
        <f>D$13</f>
        <v>SIGTAP
08/2025</v>
      </c>
      <c r="E2301" s="570" t="str">
        <f>E$13</f>
        <v>CNES_ESTABELECIMENTO</v>
      </c>
      <c r="F2301" s="570"/>
      <c r="G2301" s="570"/>
      <c r="H2301" s="570"/>
      <c r="I2301" s="106"/>
    </row>
    <row r="2302" spans="1:9" s="5" customFormat="1" ht="22.5">
      <c r="A2302" s="4"/>
      <c r="B2302" s="643"/>
      <c r="C2302" s="643"/>
      <c r="D2302" s="564"/>
      <c r="E2302" s="12" t="s">
        <v>12</v>
      </c>
      <c r="F2302" s="50" t="s">
        <v>3815</v>
      </c>
      <c r="G2302" s="51" t="s">
        <v>3756</v>
      </c>
      <c r="H2302" s="50" t="s">
        <v>3814</v>
      </c>
      <c r="I2302" s="106"/>
    </row>
    <row r="2303" spans="1:9" s="5" customFormat="1">
      <c r="A2303" s="4"/>
      <c r="B2303" s="391" t="s">
        <v>8305</v>
      </c>
      <c r="C2303" s="391" t="s">
        <v>8306</v>
      </c>
      <c r="D2303" s="511">
        <v>88.4</v>
      </c>
      <c r="E2303" s="252">
        <v>0</v>
      </c>
      <c r="F2303" s="45">
        <f t="shared" ref="F2303:F2307" si="295">D2303*E2303</f>
        <v>0</v>
      </c>
      <c r="G2303" s="46">
        <f t="shared" ref="G2303:G2307" si="296">E2303/12</f>
        <v>0</v>
      </c>
      <c r="H2303" s="45">
        <f t="shared" ref="H2303:H2307" si="297">F2303/12</f>
        <v>0</v>
      </c>
      <c r="I2303" s="106"/>
    </row>
    <row r="2304" spans="1:9" s="5" customFormat="1">
      <c r="A2304" s="4"/>
      <c r="B2304" s="391" t="s">
        <v>8307</v>
      </c>
      <c r="C2304" s="391" t="s">
        <v>8308</v>
      </c>
      <c r="D2304" s="511">
        <v>88.4</v>
      </c>
      <c r="E2304" s="252">
        <v>0</v>
      </c>
      <c r="F2304" s="45">
        <f t="shared" si="295"/>
        <v>0</v>
      </c>
      <c r="G2304" s="46">
        <f t="shared" si="296"/>
        <v>0</v>
      </c>
      <c r="H2304" s="45">
        <f t="shared" si="297"/>
        <v>0</v>
      </c>
      <c r="I2304" s="106"/>
    </row>
    <row r="2305" spans="1:9" s="5" customFormat="1">
      <c r="A2305" s="4"/>
      <c r="B2305" s="391" t="s">
        <v>8309</v>
      </c>
      <c r="C2305" s="391" t="s">
        <v>8310</v>
      </c>
      <c r="D2305" s="511">
        <v>304.86</v>
      </c>
      <c r="E2305" s="252">
        <v>0</v>
      </c>
      <c r="F2305" s="45">
        <f t="shared" si="295"/>
        <v>0</v>
      </c>
      <c r="G2305" s="46">
        <f t="shared" si="296"/>
        <v>0</v>
      </c>
      <c r="H2305" s="45">
        <f t="shared" si="297"/>
        <v>0</v>
      </c>
      <c r="I2305" s="106"/>
    </row>
    <row r="2306" spans="1:9" s="5" customFormat="1">
      <c r="A2306" s="4"/>
      <c r="B2306" s="391" t="s">
        <v>8311</v>
      </c>
      <c r="C2306" s="391" t="s">
        <v>8312</v>
      </c>
      <c r="D2306" s="511">
        <v>323.24</v>
      </c>
      <c r="E2306" s="252">
        <v>0</v>
      </c>
      <c r="F2306" s="45">
        <f t="shared" si="295"/>
        <v>0</v>
      </c>
      <c r="G2306" s="46">
        <f t="shared" si="296"/>
        <v>0</v>
      </c>
      <c r="H2306" s="45">
        <f t="shared" si="297"/>
        <v>0</v>
      </c>
      <c r="I2306" s="106"/>
    </row>
    <row r="2307" spans="1:9" s="5" customFormat="1">
      <c r="A2307" s="4"/>
      <c r="B2307" s="391" t="s">
        <v>8313</v>
      </c>
      <c r="C2307" s="391" t="s">
        <v>8314</v>
      </c>
      <c r="D2307" s="511">
        <v>372.49</v>
      </c>
      <c r="E2307" s="252">
        <v>0</v>
      </c>
      <c r="F2307" s="45">
        <f t="shared" si="295"/>
        <v>0</v>
      </c>
      <c r="G2307" s="46">
        <f t="shared" si="296"/>
        <v>0</v>
      </c>
      <c r="H2307" s="45">
        <f t="shared" si="297"/>
        <v>0</v>
      </c>
      <c r="I2307" s="106"/>
    </row>
    <row r="2308" spans="1:9" s="5" customFormat="1">
      <c r="A2308" s="4"/>
      <c r="B2308" s="571" t="s">
        <v>7803</v>
      </c>
      <c r="C2308" s="571"/>
      <c r="D2308" s="18">
        <f>SUM(D2303:D2307)</f>
        <v>1177.3900000000001</v>
      </c>
      <c r="E2308" s="19">
        <f>SUM(E2303:E2307)</f>
        <v>0</v>
      </c>
      <c r="F2308" s="18">
        <f>SUM(F2303:F2307)</f>
        <v>0</v>
      </c>
      <c r="G2308" s="19">
        <f>SUM(G2303:G2307)</f>
        <v>0</v>
      </c>
      <c r="H2308" s="18">
        <f>SUM(H2303:H2307)</f>
        <v>0</v>
      </c>
      <c r="I2308" s="106"/>
    </row>
    <row r="2309" spans="1:9" s="5" customFormat="1">
      <c r="A2309" s="4"/>
      <c r="B2309" s="390"/>
      <c r="C2309" s="390"/>
      <c r="D2309" s="92"/>
      <c r="E2309" s="88"/>
      <c r="F2309" s="92"/>
      <c r="G2309" s="88"/>
      <c r="H2309" s="92"/>
      <c r="I2309" s="106"/>
    </row>
    <row r="2310" spans="1:9" s="5" customFormat="1">
      <c r="A2310" s="4"/>
      <c r="B2310" s="567" t="s">
        <v>8116</v>
      </c>
      <c r="C2310" s="567"/>
      <c r="D2310" s="260">
        <f>D2263+D2273+D2281+D2288+D2299+D2308</f>
        <v>8304.39</v>
      </c>
      <c r="E2310" s="261">
        <f>E2263+E2273+E2281+E2288+E2299+E2308</f>
        <v>0</v>
      </c>
      <c r="F2310" s="260">
        <f>F2263+F2273+F2281+E2288+F2299+F2308</f>
        <v>0</v>
      </c>
      <c r="G2310" s="261">
        <f>G2263+G2273+G2281+G2288+G2299+G2308</f>
        <v>0</v>
      </c>
      <c r="H2310" s="260">
        <f>H2263+H2273+H2281+G2288+H2299+H2308</f>
        <v>0</v>
      </c>
      <c r="I2310" s="106"/>
    </row>
    <row r="2311" spans="1:9" s="5" customFormat="1">
      <c r="A2311" s="4"/>
      <c r="B2311" s="390"/>
      <c r="C2311" s="390"/>
      <c r="D2311" s="92"/>
      <c r="E2311" s="88"/>
      <c r="F2311" s="92"/>
      <c r="G2311" s="88"/>
      <c r="H2311" s="92"/>
      <c r="I2311" s="106"/>
    </row>
    <row r="2312" spans="1:9" s="5" customFormat="1">
      <c r="A2312" s="4"/>
      <c r="B2312" s="565" t="s">
        <v>4505</v>
      </c>
      <c r="C2312" s="566"/>
      <c r="D2312" s="262">
        <f>D2169+D2200+D2250+D2310</f>
        <v>16429.82</v>
      </c>
      <c r="E2312" s="263">
        <f>E2169+E2200+E2250+E2310</f>
        <v>0</v>
      </c>
      <c r="F2312" s="262">
        <f>F2169+F2200+F2250+F2310</f>
        <v>0</v>
      </c>
      <c r="G2312" s="263">
        <f>G2169+G2200+G2250+G2310</f>
        <v>0</v>
      </c>
      <c r="H2312" s="262">
        <f>H2169+H2200+H2250+H2310</f>
        <v>0</v>
      </c>
      <c r="I2312" s="106"/>
    </row>
    <row r="2313" spans="1:9" s="5" customFormat="1">
      <c r="A2313" s="4"/>
      <c r="B2313" s="16"/>
      <c r="C2313" s="16"/>
      <c r="D2313" s="16"/>
      <c r="E2313" s="34"/>
      <c r="F2313" s="35"/>
      <c r="G2313" s="16"/>
      <c r="H2313" s="16"/>
      <c r="I2313" s="106"/>
    </row>
    <row r="2314" spans="1:9" s="5" customFormat="1">
      <c r="A2314" s="4"/>
      <c r="B2314" s="642" t="s">
        <v>4461</v>
      </c>
      <c r="C2314" s="642"/>
      <c r="D2314" s="642"/>
      <c r="E2314" s="642"/>
      <c r="F2314" s="642"/>
      <c r="G2314" s="642"/>
      <c r="H2314" s="642"/>
      <c r="I2314" s="106"/>
    </row>
    <row r="2315" spans="1:9" s="5" customFormat="1">
      <c r="A2315" s="4"/>
      <c r="B2315" s="16"/>
      <c r="C2315" s="16"/>
      <c r="D2315" s="16"/>
      <c r="E2315" s="34"/>
      <c r="F2315" s="35"/>
      <c r="G2315" s="16"/>
      <c r="H2315" s="16"/>
      <c r="I2315" s="106"/>
    </row>
    <row r="2316" spans="1:9" s="5" customFormat="1">
      <c r="A2316" s="4"/>
      <c r="B2316" s="572" t="s">
        <v>405</v>
      </c>
      <c r="C2316" s="572"/>
      <c r="D2316" s="564" t="str">
        <f>D$13</f>
        <v>SIGTAP
08/2025</v>
      </c>
      <c r="E2316" s="570" t="str">
        <f>E$861</f>
        <v>CNES_ESTABELECIMENTO</v>
      </c>
      <c r="F2316" s="570"/>
      <c r="G2316" s="570"/>
      <c r="H2316" s="570"/>
      <c r="I2316" s="106"/>
    </row>
    <row r="2317" spans="1:9" s="5" customFormat="1" ht="22.5">
      <c r="A2317" s="4"/>
      <c r="B2317" s="572"/>
      <c r="C2317" s="572"/>
      <c r="D2317" s="564"/>
      <c r="E2317" s="58" t="s">
        <v>12</v>
      </c>
      <c r="F2317" s="59" t="s">
        <v>3815</v>
      </c>
      <c r="G2317" s="60" t="s">
        <v>3756</v>
      </c>
      <c r="H2317" s="59" t="s">
        <v>3814</v>
      </c>
      <c r="I2317" s="106"/>
    </row>
    <row r="2318" spans="1:9" s="5" customFormat="1" ht="14.25" customHeight="1">
      <c r="A2318" s="4"/>
      <c r="B2318" s="57" t="s">
        <v>4462</v>
      </c>
      <c r="C2318" s="117" t="s">
        <v>4463</v>
      </c>
      <c r="D2318" s="62">
        <v>46.56</v>
      </c>
      <c r="E2318" s="252">
        <v>0</v>
      </c>
      <c r="F2318" s="45">
        <f t="shared" ref="F2318:F2322" si="298">D2318*E2318</f>
        <v>0</v>
      </c>
      <c r="G2318" s="46">
        <f t="shared" ref="G2318:G2322" si="299">E2318/12</f>
        <v>0</v>
      </c>
      <c r="H2318" s="45">
        <f t="shared" ref="H2318:H2322" si="300">F2318/12</f>
        <v>0</v>
      </c>
      <c r="I2318" s="106"/>
    </row>
    <row r="2319" spans="1:9" s="5" customFormat="1" ht="14.25" customHeight="1">
      <c r="A2319" s="4"/>
      <c r="B2319" s="57" t="s">
        <v>6369</v>
      </c>
      <c r="C2319" s="117" t="s">
        <v>6370</v>
      </c>
      <c r="D2319" s="62">
        <v>33.909999999999997</v>
      </c>
      <c r="E2319" s="252">
        <v>0</v>
      </c>
      <c r="F2319" s="45">
        <f t="shared" si="298"/>
        <v>0</v>
      </c>
      <c r="G2319" s="46">
        <f t="shared" si="299"/>
        <v>0</v>
      </c>
      <c r="H2319" s="45">
        <f t="shared" si="300"/>
        <v>0</v>
      </c>
      <c r="I2319" s="106"/>
    </row>
    <row r="2320" spans="1:9" s="5" customFormat="1" ht="14.25" customHeight="1">
      <c r="A2320" s="4"/>
      <c r="B2320" s="57" t="s">
        <v>6371</v>
      </c>
      <c r="C2320" s="117" t="s">
        <v>6372</v>
      </c>
      <c r="D2320" s="62">
        <v>93.76</v>
      </c>
      <c r="E2320" s="252">
        <v>0</v>
      </c>
      <c r="F2320" s="45">
        <f t="shared" si="298"/>
        <v>0</v>
      </c>
      <c r="G2320" s="46">
        <f t="shared" si="299"/>
        <v>0</v>
      </c>
      <c r="H2320" s="45">
        <f t="shared" si="300"/>
        <v>0</v>
      </c>
      <c r="I2320" s="106"/>
    </row>
    <row r="2321" spans="1:9" s="5" customFormat="1" ht="14.25" customHeight="1">
      <c r="A2321" s="4"/>
      <c r="B2321" s="57" t="s">
        <v>6373</v>
      </c>
      <c r="C2321" s="117" t="s">
        <v>6374</v>
      </c>
      <c r="D2321" s="62">
        <v>46</v>
      </c>
      <c r="E2321" s="252">
        <v>0</v>
      </c>
      <c r="F2321" s="45">
        <f t="shared" si="298"/>
        <v>0</v>
      </c>
      <c r="G2321" s="46">
        <f t="shared" si="299"/>
        <v>0</v>
      </c>
      <c r="H2321" s="45">
        <f t="shared" si="300"/>
        <v>0</v>
      </c>
      <c r="I2321" s="106"/>
    </row>
    <row r="2322" spans="1:9" s="5" customFormat="1" ht="14.25" customHeight="1">
      <c r="A2322" s="4"/>
      <c r="B2322" s="57" t="s">
        <v>4464</v>
      </c>
      <c r="C2322" s="117" t="s">
        <v>4465</v>
      </c>
      <c r="D2322" s="62">
        <v>46.56</v>
      </c>
      <c r="E2322" s="252">
        <v>0</v>
      </c>
      <c r="F2322" s="45">
        <f t="shared" si="298"/>
        <v>0</v>
      </c>
      <c r="G2322" s="46">
        <f t="shared" si="299"/>
        <v>0</v>
      </c>
      <c r="H2322" s="45">
        <f t="shared" si="300"/>
        <v>0</v>
      </c>
      <c r="I2322" s="106"/>
    </row>
    <row r="2323" spans="1:9" s="5" customFormat="1">
      <c r="A2323" s="4"/>
      <c r="B2323" s="582" t="s">
        <v>7803</v>
      </c>
      <c r="C2323" s="582"/>
      <c r="D2323" s="18">
        <f>SUM(D2318:D2322)</f>
        <v>266.79000000000002</v>
      </c>
      <c r="E2323" s="19">
        <f>SUM(E2318:E2322)</f>
        <v>0</v>
      </c>
      <c r="F2323" s="18">
        <f>SUM(F2318:F2322)</f>
        <v>0</v>
      </c>
      <c r="G2323" s="19">
        <f>SUM(G2318:G2322)</f>
        <v>0</v>
      </c>
      <c r="H2323" s="18">
        <f>SUM(H2318:H2322)</f>
        <v>0</v>
      </c>
      <c r="I2323" s="106"/>
    </row>
    <row r="2324" spans="1:9" s="5" customFormat="1">
      <c r="A2324" s="4"/>
      <c r="B2324" s="16"/>
      <c r="C2324" s="16"/>
      <c r="D2324" s="16"/>
      <c r="E2324" s="34"/>
      <c r="F2324" s="35"/>
      <c r="G2324" s="16"/>
      <c r="H2324" s="16"/>
      <c r="I2324" s="106"/>
    </row>
    <row r="2325" spans="1:9" s="5" customFormat="1">
      <c r="A2325" s="4"/>
      <c r="B2325" s="567" t="s">
        <v>6493</v>
      </c>
      <c r="C2325" s="567"/>
      <c r="D2325" s="260">
        <f>D2323</f>
        <v>266.79000000000002</v>
      </c>
      <c r="E2325" s="261">
        <f>E2323</f>
        <v>0</v>
      </c>
      <c r="F2325" s="260">
        <f>F2323</f>
        <v>0</v>
      </c>
      <c r="G2325" s="261">
        <f>G2323</f>
        <v>0</v>
      </c>
      <c r="H2325" s="260">
        <f>H2323</f>
        <v>0</v>
      </c>
      <c r="I2325" s="106"/>
    </row>
    <row r="2326" spans="1:9" s="5" customFormat="1">
      <c r="A2326" s="4"/>
      <c r="B2326" s="16"/>
      <c r="C2326" s="16"/>
      <c r="D2326" s="16"/>
      <c r="E2326" s="34"/>
      <c r="F2326" s="35"/>
      <c r="G2326" s="16"/>
      <c r="H2326" s="16"/>
      <c r="I2326" s="106"/>
    </row>
    <row r="2327" spans="1:9" s="5" customFormat="1" ht="14.65" customHeight="1">
      <c r="A2327" s="4"/>
      <c r="B2327" s="575" t="s">
        <v>14</v>
      </c>
      <c r="C2327" s="575"/>
      <c r="D2327" s="564" t="str">
        <f>D$13</f>
        <v>SIGTAP
08/2025</v>
      </c>
      <c r="E2327" s="570" t="str">
        <f>E$861</f>
        <v>CNES_ESTABELECIMENTO</v>
      </c>
      <c r="F2327" s="570"/>
      <c r="G2327" s="570"/>
      <c r="H2327" s="570"/>
      <c r="I2327" s="106"/>
    </row>
    <row r="2328" spans="1:9" s="5" customFormat="1" ht="22.5">
      <c r="A2328" s="4"/>
      <c r="B2328" s="575"/>
      <c r="C2328" s="575"/>
      <c r="D2328" s="564"/>
      <c r="E2328" s="58" t="s">
        <v>12</v>
      </c>
      <c r="F2328" s="59" t="s">
        <v>3815</v>
      </c>
      <c r="G2328" s="60" t="s">
        <v>3756</v>
      </c>
      <c r="H2328" s="59" t="s">
        <v>3814</v>
      </c>
      <c r="I2328" s="106"/>
    </row>
    <row r="2329" spans="1:9" s="5" customFormat="1">
      <c r="A2329" s="4"/>
      <c r="B2329" s="100" t="s">
        <v>4466</v>
      </c>
      <c r="C2329" s="100" t="s">
        <v>6886</v>
      </c>
      <c r="D2329" s="498">
        <v>800</v>
      </c>
      <c r="E2329" s="252">
        <v>0</v>
      </c>
      <c r="F2329" s="111">
        <f t="shared" ref="F2329" si="301">D2329*E2329</f>
        <v>0</v>
      </c>
      <c r="G2329" s="64">
        <f t="shared" ref="G2329" si="302">E2329/12</f>
        <v>0</v>
      </c>
      <c r="H2329" s="111">
        <f t="shared" ref="H2329" si="303">F2329/12</f>
        <v>0</v>
      </c>
      <c r="I2329" s="106"/>
    </row>
    <row r="2330" spans="1:9" s="5" customFormat="1">
      <c r="A2330" s="4"/>
      <c r="B2330" s="100" t="s">
        <v>4467</v>
      </c>
      <c r="C2330" s="100" t="s">
        <v>6887</v>
      </c>
      <c r="D2330" s="498">
        <v>800</v>
      </c>
      <c r="E2330" s="252">
        <v>0</v>
      </c>
      <c r="F2330" s="111">
        <f t="shared" ref="F2330:F2338" si="304">D2330*E2330</f>
        <v>0</v>
      </c>
      <c r="G2330" s="64">
        <f t="shared" ref="G2330:G2338" si="305">E2330/12</f>
        <v>0</v>
      </c>
      <c r="H2330" s="111">
        <f t="shared" ref="H2330:H2338" si="306">F2330/12</f>
        <v>0</v>
      </c>
      <c r="I2330" s="106"/>
    </row>
    <row r="2331" spans="1:9" s="5" customFormat="1">
      <c r="A2331" s="4"/>
      <c r="B2331" s="100" t="s">
        <v>4468</v>
      </c>
      <c r="C2331" s="100" t="s">
        <v>6888</v>
      </c>
      <c r="D2331" s="498">
        <v>600</v>
      </c>
      <c r="E2331" s="252">
        <v>0</v>
      </c>
      <c r="F2331" s="111">
        <f t="shared" si="304"/>
        <v>0</v>
      </c>
      <c r="G2331" s="64">
        <f t="shared" si="305"/>
        <v>0</v>
      </c>
      <c r="H2331" s="111">
        <f t="shared" si="306"/>
        <v>0</v>
      </c>
      <c r="I2331" s="106"/>
    </row>
    <row r="2332" spans="1:9" s="5" customFormat="1">
      <c r="A2332" s="4"/>
      <c r="B2332" s="100" t="s">
        <v>4469</v>
      </c>
      <c r="C2332" s="283" t="s">
        <v>4470</v>
      </c>
      <c r="D2332" s="498">
        <v>100</v>
      </c>
      <c r="E2332" s="252">
        <v>0</v>
      </c>
      <c r="F2332" s="111">
        <f t="shared" si="304"/>
        <v>0</v>
      </c>
      <c r="G2332" s="64">
        <f t="shared" si="305"/>
        <v>0</v>
      </c>
      <c r="H2332" s="111">
        <f t="shared" si="306"/>
        <v>0</v>
      </c>
    </row>
    <row r="2333" spans="1:9" s="5" customFormat="1">
      <c r="A2333" s="4"/>
      <c r="B2333" s="100" t="s">
        <v>4471</v>
      </c>
      <c r="C2333" s="283" t="s">
        <v>4472</v>
      </c>
      <c r="D2333" s="498">
        <v>1226.3499999999999</v>
      </c>
      <c r="E2333" s="252">
        <v>0</v>
      </c>
      <c r="F2333" s="45">
        <f t="shared" si="304"/>
        <v>0</v>
      </c>
      <c r="G2333" s="46">
        <f t="shared" si="305"/>
        <v>0</v>
      </c>
      <c r="H2333" s="45">
        <f t="shared" si="306"/>
        <v>0</v>
      </c>
      <c r="I2333" s="106"/>
    </row>
    <row r="2334" spans="1:9" s="5" customFormat="1">
      <c r="A2334" s="4"/>
      <c r="B2334" s="100" t="s">
        <v>4473</v>
      </c>
      <c r="C2334" s="100" t="s">
        <v>4474</v>
      </c>
      <c r="D2334" s="498">
        <v>58.62</v>
      </c>
      <c r="E2334" s="252">
        <v>0</v>
      </c>
      <c r="F2334" s="45">
        <f t="shared" si="304"/>
        <v>0</v>
      </c>
      <c r="G2334" s="46">
        <f t="shared" si="305"/>
        <v>0</v>
      </c>
      <c r="H2334" s="45">
        <f t="shared" si="306"/>
        <v>0</v>
      </c>
      <c r="I2334" s="106"/>
    </row>
    <row r="2335" spans="1:9" s="5" customFormat="1">
      <c r="A2335" s="4"/>
      <c r="B2335" s="100" t="s">
        <v>4475</v>
      </c>
      <c r="C2335" s="283" t="s">
        <v>4476</v>
      </c>
      <c r="D2335" s="498">
        <v>58.62</v>
      </c>
      <c r="E2335" s="252">
        <v>0</v>
      </c>
      <c r="F2335" s="45">
        <f t="shared" si="304"/>
        <v>0</v>
      </c>
      <c r="G2335" s="46">
        <f t="shared" si="305"/>
        <v>0</v>
      </c>
      <c r="H2335" s="45">
        <f t="shared" si="306"/>
        <v>0</v>
      </c>
      <c r="I2335" s="106"/>
    </row>
    <row r="2336" spans="1:9" s="5" customFormat="1">
      <c r="A2336" s="4"/>
      <c r="B2336" s="100" t="s">
        <v>2748</v>
      </c>
      <c r="C2336" s="100" t="s">
        <v>6889</v>
      </c>
      <c r="D2336" s="498">
        <v>40</v>
      </c>
      <c r="E2336" s="252">
        <v>0</v>
      </c>
      <c r="F2336" s="45">
        <f t="shared" si="304"/>
        <v>0</v>
      </c>
      <c r="G2336" s="46">
        <f t="shared" si="305"/>
        <v>0</v>
      </c>
      <c r="H2336" s="45">
        <f t="shared" si="306"/>
        <v>0</v>
      </c>
      <c r="I2336" s="106"/>
    </row>
    <row r="2337" spans="1:9" s="5" customFormat="1">
      <c r="A2337" s="4"/>
      <c r="B2337" s="100" t="s">
        <v>2751</v>
      </c>
      <c r="C2337" s="100" t="s">
        <v>4477</v>
      </c>
      <c r="D2337" s="498">
        <v>40</v>
      </c>
      <c r="E2337" s="252">
        <v>0</v>
      </c>
      <c r="F2337" s="45">
        <f t="shared" si="304"/>
        <v>0</v>
      </c>
      <c r="G2337" s="46">
        <f t="shared" si="305"/>
        <v>0</v>
      </c>
      <c r="H2337" s="45">
        <f t="shared" si="306"/>
        <v>0</v>
      </c>
      <c r="I2337" s="106"/>
    </row>
    <row r="2338" spans="1:9" s="5" customFormat="1" ht="22.5">
      <c r="A2338" s="4"/>
      <c r="B2338" s="323" t="s">
        <v>8196</v>
      </c>
      <c r="C2338" s="324" t="s">
        <v>8218</v>
      </c>
      <c r="D2338" s="512">
        <v>17000</v>
      </c>
      <c r="E2338" s="252">
        <v>0</v>
      </c>
      <c r="F2338" s="45">
        <f t="shared" si="304"/>
        <v>0</v>
      </c>
      <c r="G2338" s="46">
        <f t="shared" si="305"/>
        <v>0</v>
      </c>
      <c r="H2338" s="45">
        <f t="shared" si="306"/>
        <v>0</v>
      </c>
      <c r="I2338" s="106"/>
    </row>
    <row r="2339" spans="1:9" s="5" customFormat="1">
      <c r="A2339" s="4"/>
      <c r="B2339" s="571" t="s">
        <v>7800</v>
      </c>
      <c r="C2339" s="571"/>
      <c r="D2339" s="18">
        <f>SUM(D2329:D2338)</f>
        <v>20723.59</v>
      </c>
      <c r="E2339" s="19">
        <f>SUM(E2329:E2338)</f>
        <v>0</v>
      </c>
      <c r="F2339" s="18">
        <f>SUM(F2329:F2338)</f>
        <v>0</v>
      </c>
      <c r="G2339" s="19">
        <f>SUM(G2329:G2338)</f>
        <v>0</v>
      </c>
      <c r="H2339" s="18">
        <f>SUM(H2329:H2338)</f>
        <v>0</v>
      </c>
      <c r="I2339" s="106"/>
    </row>
    <row r="2340" spans="1:9" s="5" customFormat="1">
      <c r="A2340" s="4"/>
      <c r="B2340" s="55"/>
      <c r="C2340" s="55"/>
      <c r="D2340" s="16"/>
      <c r="E2340" s="34"/>
      <c r="F2340" s="35"/>
      <c r="G2340" s="16"/>
      <c r="H2340" s="16"/>
      <c r="I2340" s="106"/>
    </row>
    <row r="2341" spans="1:9" s="5" customFormat="1">
      <c r="A2341" s="4"/>
      <c r="B2341" s="576" t="s">
        <v>7837</v>
      </c>
      <c r="C2341" s="577"/>
      <c r="D2341" s="564" t="str">
        <f>D$13</f>
        <v>SIGTAP
08/2025</v>
      </c>
      <c r="E2341" s="570" t="str">
        <f>E$861</f>
        <v>CNES_ESTABELECIMENTO</v>
      </c>
      <c r="F2341" s="570"/>
      <c r="G2341" s="570"/>
      <c r="H2341" s="570"/>
      <c r="I2341" s="106"/>
    </row>
    <row r="2342" spans="1:9" s="5" customFormat="1" ht="22.5">
      <c r="A2342" s="4"/>
      <c r="B2342" s="578"/>
      <c r="C2342" s="579"/>
      <c r="D2342" s="564"/>
      <c r="E2342" s="12" t="s">
        <v>12</v>
      </c>
      <c r="F2342" s="50" t="s">
        <v>3815</v>
      </c>
      <c r="G2342" s="51" t="s">
        <v>3756</v>
      </c>
      <c r="H2342" s="50" t="s">
        <v>3814</v>
      </c>
      <c r="I2342" s="106"/>
    </row>
    <row r="2343" spans="1:9" s="5" customFormat="1">
      <c r="A2343" s="4"/>
      <c r="B2343" s="100" t="s">
        <v>7839</v>
      </c>
      <c r="C2343" s="100" t="s">
        <v>7838</v>
      </c>
      <c r="D2343" s="498">
        <v>5224.6499999999996</v>
      </c>
      <c r="E2343" s="252">
        <v>0</v>
      </c>
      <c r="F2343" s="45">
        <f t="shared" ref="F2343:F2346" si="307">D2343*E2343</f>
        <v>0</v>
      </c>
      <c r="G2343" s="46">
        <f t="shared" ref="G2343:G2346" si="308">E2343/12</f>
        <v>0</v>
      </c>
      <c r="H2343" s="45">
        <f t="shared" ref="H2343:H2346" si="309">F2343/12</f>
        <v>0</v>
      </c>
      <c r="I2343" s="106"/>
    </row>
    <row r="2344" spans="1:9" s="5" customFormat="1">
      <c r="A2344" s="4"/>
      <c r="B2344" s="100" t="s">
        <v>7840</v>
      </c>
      <c r="C2344" s="100" t="s">
        <v>7841</v>
      </c>
      <c r="D2344" s="498">
        <v>5224.6499999999996</v>
      </c>
      <c r="E2344" s="252">
        <v>0</v>
      </c>
      <c r="F2344" s="45">
        <f t="shared" si="307"/>
        <v>0</v>
      </c>
      <c r="G2344" s="46">
        <f t="shared" si="308"/>
        <v>0</v>
      </c>
      <c r="H2344" s="45">
        <f t="shared" si="309"/>
        <v>0</v>
      </c>
      <c r="I2344" s="106"/>
    </row>
    <row r="2345" spans="1:9" s="5" customFormat="1">
      <c r="A2345" s="4"/>
      <c r="B2345" s="100" t="s">
        <v>8030</v>
      </c>
      <c r="C2345" s="100" t="s">
        <v>8031</v>
      </c>
      <c r="D2345" s="498">
        <v>0</v>
      </c>
      <c r="E2345" s="252">
        <v>0</v>
      </c>
      <c r="F2345" s="45">
        <f t="shared" si="307"/>
        <v>0</v>
      </c>
      <c r="G2345" s="46">
        <f t="shared" si="308"/>
        <v>0</v>
      </c>
      <c r="H2345" s="45">
        <f t="shared" si="309"/>
        <v>0</v>
      </c>
      <c r="I2345" s="106"/>
    </row>
    <row r="2346" spans="1:9" s="5" customFormat="1">
      <c r="A2346" s="4"/>
      <c r="B2346" s="100" t="s">
        <v>8032</v>
      </c>
      <c r="C2346" s="100" t="s">
        <v>8033</v>
      </c>
      <c r="D2346" s="498">
        <v>496.9</v>
      </c>
      <c r="E2346" s="252">
        <v>0</v>
      </c>
      <c r="F2346" s="45">
        <f t="shared" si="307"/>
        <v>0</v>
      </c>
      <c r="G2346" s="46">
        <f t="shared" si="308"/>
        <v>0</v>
      </c>
      <c r="H2346" s="45">
        <f t="shared" si="309"/>
        <v>0</v>
      </c>
      <c r="I2346" s="106"/>
    </row>
    <row r="2347" spans="1:9" s="5" customFormat="1">
      <c r="A2347" s="4"/>
      <c r="B2347" s="100" t="s">
        <v>8034</v>
      </c>
      <c r="C2347" s="100" t="s">
        <v>8035</v>
      </c>
      <c r="D2347" s="498">
        <v>8904.2000000000007</v>
      </c>
      <c r="E2347" s="252">
        <v>0</v>
      </c>
      <c r="F2347" s="45">
        <f t="shared" ref="F2347" si="310">D2347*E2347</f>
        <v>0</v>
      </c>
      <c r="G2347" s="46">
        <f t="shared" ref="G2347" si="311">E2347/12</f>
        <v>0</v>
      </c>
      <c r="H2347" s="45">
        <f t="shared" ref="H2347" si="312">F2347/12</f>
        <v>0</v>
      </c>
      <c r="I2347" s="106"/>
    </row>
    <row r="2348" spans="1:9" s="5" customFormat="1">
      <c r="A2348" s="4"/>
      <c r="B2348" s="571" t="s">
        <v>7803</v>
      </c>
      <c r="C2348" s="571"/>
      <c r="D2348" s="18">
        <f>SUM(D2343:D2347)</f>
        <v>19850.400000000001</v>
      </c>
      <c r="E2348" s="19">
        <f>SUM(E2343:E2347)</f>
        <v>0</v>
      </c>
      <c r="F2348" s="18">
        <f>SUM(F2343:F2347)</f>
        <v>0</v>
      </c>
      <c r="G2348" s="19">
        <f>SUM(G2343:G2347)</f>
        <v>0</v>
      </c>
      <c r="H2348" s="18">
        <f>SUM(H2343:H2347)</f>
        <v>0</v>
      </c>
      <c r="I2348" s="106"/>
    </row>
    <row r="2349" spans="1:9" s="5" customFormat="1">
      <c r="A2349" s="4"/>
      <c r="B2349" s="55"/>
      <c r="C2349" s="55"/>
      <c r="D2349" s="16"/>
      <c r="E2349" s="34"/>
      <c r="F2349" s="35"/>
      <c r="G2349" s="16"/>
      <c r="H2349" s="16"/>
      <c r="I2349" s="106"/>
    </row>
    <row r="2350" spans="1:9" s="5" customFormat="1" ht="15" customHeight="1">
      <c r="A2350" s="4" t="s">
        <v>715</v>
      </c>
      <c r="B2350" s="576" t="s">
        <v>715</v>
      </c>
      <c r="C2350" s="577"/>
      <c r="D2350" s="564" t="str">
        <f>D$13</f>
        <v>SIGTAP
08/2025</v>
      </c>
      <c r="E2350" s="570" t="str">
        <f>E$861</f>
        <v>CNES_ESTABELECIMENTO</v>
      </c>
      <c r="F2350" s="570"/>
      <c r="G2350" s="570"/>
      <c r="H2350" s="570"/>
      <c r="I2350" s="106"/>
    </row>
    <row r="2351" spans="1:9" s="5" customFormat="1" ht="22.5">
      <c r="A2351" s="4">
        <v>0</v>
      </c>
      <c r="B2351" s="578"/>
      <c r="C2351" s="579"/>
      <c r="D2351" s="564"/>
      <c r="E2351" s="12" t="s">
        <v>12</v>
      </c>
      <c r="F2351" s="50" t="s">
        <v>3815</v>
      </c>
      <c r="G2351" s="51" t="s">
        <v>3756</v>
      </c>
      <c r="H2351" s="50" t="s">
        <v>3814</v>
      </c>
      <c r="I2351" s="106"/>
    </row>
    <row r="2352" spans="1:9">
      <c r="A2352" s="4">
        <v>305010026</v>
      </c>
      <c r="B2352" s="100" t="s">
        <v>716</v>
      </c>
      <c r="C2352" s="100" t="s">
        <v>6159</v>
      </c>
      <c r="D2352" s="498">
        <v>121.74</v>
      </c>
      <c r="E2352" s="253">
        <v>0</v>
      </c>
      <c r="F2352" s="45">
        <f t="shared" ref="F2352:F2361" si="313">D2352*E2352</f>
        <v>0</v>
      </c>
      <c r="G2352" s="46">
        <f t="shared" ref="G2352:H2361" si="314">E2352/12</f>
        <v>0</v>
      </c>
      <c r="H2352" s="45">
        <f t="shared" si="314"/>
        <v>0</v>
      </c>
    </row>
    <row r="2353" spans="1:9">
      <c r="B2353" s="100" t="s">
        <v>717</v>
      </c>
      <c r="C2353" s="100" t="s">
        <v>6160</v>
      </c>
      <c r="D2353" s="498">
        <v>121.51</v>
      </c>
      <c r="E2353" s="253">
        <v>0</v>
      </c>
      <c r="F2353" s="45">
        <f t="shared" si="313"/>
        <v>0</v>
      </c>
      <c r="G2353" s="46">
        <f t="shared" si="314"/>
        <v>0</v>
      </c>
      <c r="H2353" s="45">
        <f t="shared" si="314"/>
        <v>0</v>
      </c>
    </row>
    <row r="2354" spans="1:9">
      <c r="B2354" s="100" t="s">
        <v>718</v>
      </c>
      <c r="C2354" s="100" t="s">
        <v>6161</v>
      </c>
      <c r="D2354" s="498">
        <v>240.97</v>
      </c>
      <c r="E2354" s="253">
        <v>0</v>
      </c>
      <c r="F2354" s="45">
        <f t="shared" si="313"/>
        <v>0</v>
      </c>
      <c r="G2354" s="46">
        <f t="shared" si="314"/>
        <v>0</v>
      </c>
      <c r="H2354" s="45">
        <f t="shared" si="314"/>
        <v>0</v>
      </c>
    </row>
    <row r="2355" spans="1:9">
      <c r="B2355" s="100" t="s">
        <v>719</v>
      </c>
      <c r="C2355" s="100" t="s">
        <v>6162</v>
      </c>
      <c r="D2355" s="498">
        <v>240.97</v>
      </c>
      <c r="E2355" s="253">
        <v>0</v>
      </c>
      <c r="F2355" s="111">
        <f t="shared" si="313"/>
        <v>0</v>
      </c>
      <c r="G2355" s="64">
        <f t="shared" si="314"/>
        <v>0</v>
      </c>
      <c r="H2355" s="111">
        <f t="shared" si="314"/>
        <v>0</v>
      </c>
      <c r="I2355" s="114"/>
    </row>
    <row r="2356" spans="1:9">
      <c r="A2356" s="4">
        <v>305010107</v>
      </c>
      <c r="B2356" s="100" t="s">
        <v>720</v>
      </c>
      <c r="C2356" s="100" t="s">
        <v>6163</v>
      </c>
      <c r="D2356" s="498">
        <v>325.98</v>
      </c>
      <c r="E2356" s="253">
        <v>0</v>
      </c>
      <c r="F2356" s="111">
        <f t="shared" si="313"/>
        <v>0</v>
      </c>
      <c r="G2356" s="64">
        <f t="shared" si="314"/>
        <v>0</v>
      </c>
      <c r="H2356" s="111">
        <f t="shared" si="314"/>
        <v>0</v>
      </c>
      <c r="I2356" s="114"/>
    </row>
    <row r="2357" spans="1:9">
      <c r="A2357" s="4">
        <v>305010115</v>
      </c>
      <c r="B2357" s="100" t="s">
        <v>721</v>
      </c>
      <c r="C2357" s="100" t="s">
        <v>6164</v>
      </c>
      <c r="D2357" s="498">
        <v>325.98</v>
      </c>
      <c r="E2357" s="253">
        <v>0</v>
      </c>
      <c r="F2357" s="45">
        <f t="shared" si="313"/>
        <v>0</v>
      </c>
      <c r="G2357" s="46">
        <f t="shared" si="314"/>
        <v>0</v>
      </c>
      <c r="H2357" s="45">
        <f t="shared" si="314"/>
        <v>0</v>
      </c>
    </row>
    <row r="2358" spans="1:9">
      <c r="A2358" s="4">
        <v>305010123</v>
      </c>
      <c r="B2358" s="100" t="s">
        <v>722</v>
      </c>
      <c r="C2358" s="100" t="s">
        <v>6165</v>
      </c>
      <c r="D2358" s="498">
        <v>358.06</v>
      </c>
      <c r="E2358" s="253">
        <v>0</v>
      </c>
      <c r="F2358" s="45">
        <f t="shared" si="313"/>
        <v>0</v>
      </c>
      <c r="G2358" s="46">
        <f t="shared" si="314"/>
        <v>0</v>
      </c>
      <c r="H2358" s="45">
        <f t="shared" si="314"/>
        <v>0</v>
      </c>
    </row>
    <row r="2359" spans="1:9">
      <c r="A2359" s="4">
        <v>305010166</v>
      </c>
      <c r="B2359" s="100" t="s">
        <v>723</v>
      </c>
      <c r="C2359" s="100" t="s">
        <v>6166</v>
      </c>
      <c r="D2359" s="498">
        <v>55.13</v>
      </c>
      <c r="E2359" s="253">
        <v>0</v>
      </c>
      <c r="F2359" s="45">
        <f t="shared" si="313"/>
        <v>0</v>
      </c>
      <c r="G2359" s="46">
        <f t="shared" si="314"/>
        <v>0</v>
      </c>
      <c r="H2359" s="45">
        <f t="shared" si="314"/>
        <v>0</v>
      </c>
    </row>
    <row r="2360" spans="1:9">
      <c r="B2360" s="100" t="s">
        <v>4478</v>
      </c>
      <c r="C2360" s="100" t="s">
        <v>6167</v>
      </c>
      <c r="D2360" s="498">
        <v>363.63</v>
      </c>
      <c r="E2360" s="253">
        <v>0</v>
      </c>
      <c r="F2360" s="45">
        <f t="shared" si="313"/>
        <v>0</v>
      </c>
      <c r="G2360" s="46">
        <f t="shared" si="314"/>
        <v>0</v>
      </c>
      <c r="H2360" s="45">
        <f t="shared" si="314"/>
        <v>0</v>
      </c>
    </row>
    <row r="2361" spans="1:9">
      <c r="A2361" s="4">
        <v>305010182</v>
      </c>
      <c r="B2361" s="100" t="s">
        <v>6496</v>
      </c>
      <c r="C2361" s="100" t="s">
        <v>6497</v>
      </c>
      <c r="D2361" s="498">
        <v>0</v>
      </c>
      <c r="E2361" s="253">
        <v>0</v>
      </c>
      <c r="F2361" s="45">
        <f t="shared" si="313"/>
        <v>0</v>
      </c>
      <c r="G2361" s="46">
        <f t="shared" si="314"/>
        <v>0</v>
      </c>
      <c r="H2361" s="45">
        <f t="shared" si="314"/>
        <v>0</v>
      </c>
    </row>
    <row r="2362" spans="1:9">
      <c r="A2362" s="4" t="s">
        <v>1</v>
      </c>
      <c r="B2362" s="583" t="s">
        <v>7800</v>
      </c>
      <c r="C2362" s="584"/>
      <c r="D2362" s="18">
        <f>SUM(D2352:D2361)</f>
        <v>2153.9700000000003</v>
      </c>
      <c r="E2362" s="19">
        <f>SUM(E2352:E2361)</f>
        <v>0</v>
      </c>
      <c r="F2362" s="18">
        <f>SUM(F2352:F2361)</f>
        <v>0</v>
      </c>
      <c r="G2362" s="19">
        <f>SUM(G2352:G2361)</f>
        <v>0</v>
      </c>
      <c r="H2362" s="18">
        <f>SUM(H2352:H2361)</f>
        <v>0</v>
      </c>
    </row>
    <row r="2363" spans="1:9" s="5" customFormat="1">
      <c r="A2363" s="4">
        <v>0</v>
      </c>
      <c r="B2363" s="16"/>
      <c r="C2363" s="16"/>
      <c r="D2363" s="16"/>
      <c r="E2363" s="34"/>
      <c r="F2363" s="35"/>
      <c r="G2363" s="16"/>
      <c r="H2363" s="16"/>
      <c r="I2363" s="106"/>
    </row>
    <row r="2364" spans="1:9" s="5" customFormat="1">
      <c r="A2364" s="4"/>
      <c r="B2364" s="567" t="s">
        <v>6494</v>
      </c>
      <c r="C2364" s="567"/>
      <c r="D2364" s="260">
        <f>D2339+D2348+D2362</f>
        <v>42727.960000000006</v>
      </c>
      <c r="E2364" s="261">
        <f>E2339+E2348+E2362</f>
        <v>0</v>
      </c>
      <c r="F2364" s="260">
        <f>F2339+F2348+F2362</f>
        <v>0</v>
      </c>
      <c r="G2364" s="261">
        <f>G2339+G2348+G2362</f>
        <v>0</v>
      </c>
      <c r="H2364" s="260">
        <f>H2339+H2348+H2362</f>
        <v>0</v>
      </c>
      <c r="I2364" s="106"/>
    </row>
    <row r="2365" spans="1:9" s="5" customFormat="1">
      <c r="A2365" s="4"/>
      <c r="B2365" s="16"/>
      <c r="C2365" s="16"/>
      <c r="D2365" s="16"/>
      <c r="E2365" s="34"/>
      <c r="F2365" s="35"/>
      <c r="G2365" s="16"/>
      <c r="H2365" s="16"/>
      <c r="I2365" s="106"/>
    </row>
    <row r="2366" spans="1:9" s="5" customFormat="1" ht="15" customHeight="1">
      <c r="A2366" s="4" t="s">
        <v>498</v>
      </c>
      <c r="B2366" s="585" t="s">
        <v>498</v>
      </c>
      <c r="C2366" s="586"/>
      <c r="D2366" s="564" t="str">
        <f>D$13</f>
        <v>SIGTAP
08/2025</v>
      </c>
      <c r="E2366" s="570" t="str">
        <f>E$861</f>
        <v>CNES_ESTABELECIMENTO</v>
      </c>
      <c r="F2366" s="570"/>
      <c r="G2366" s="570"/>
      <c r="H2366" s="570"/>
      <c r="I2366" s="106"/>
    </row>
    <row r="2367" spans="1:9" s="5" customFormat="1" ht="22.5">
      <c r="A2367" s="4">
        <v>0</v>
      </c>
      <c r="B2367" s="587"/>
      <c r="C2367" s="588"/>
      <c r="D2367" s="564"/>
      <c r="E2367" s="12" t="s">
        <v>12</v>
      </c>
      <c r="F2367" s="50" t="s">
        <v>3815</v>
      </c>
      <c r="G2367" s="51" t="s">
        <v>3756</v>
      </c>
      <c r="H2367" s="50" t="s">
        <v>3814</v>
      </c>
      <c r="I2367" s="106"/>
    </row>
    <row r="2368" spans="1:9">
      <c r="A2368" s="4">
        <v>418010013</v>
      </c>
      <c r="B2368" s="141" t="s">
        <v>724</v>
      </c>
      <c r="C2368" s="141" t="s">
        <v>6168</v>
      </c>
      <c r="D2368" s="498">
        <v>1453.85</v>
      </c>
      <c r="E2368" s="253">
        <v>0</v>
      </c>
      <c r="F2368" s="45">
        <f t="shared" ref="F2368:F2377" si="315">D2368*E2368</f>
        <v>0</v>
      </c>
      <c r="G2368" s="46">
        <f t="shared" ref="G2368:H2377" si="316">E2368/12</f>
        <v>0</v>
      </c>
      <c r="H2368" s="45">
        <f t="shared" si="316"/>
        <v>0</v>
      </c>
    </row>
    <row r="2369" spans="1:8">
      <c r="A2369" s="4">
        <v>418010021</v>
      </c>
      <c r="B2369" s="141" t="s">
        <v>725</v>
      </c>
      <c r="C2369" s="141" t="s">
        <v>6169</v>
      </c>
      <c r="D2369" s="498">
        <v>685.53</v>
      </c>
      <c r="E2369" s="253">
        <v>0</v>
      </c>
      <c r="F2369" s="45">
        <f t="shared" si="315"/>
        <v>0</v>
      </c>
      <c r="G2369" s="46">
        <f t="shared" si="316"/>
        <v>0</v>
      </c>
      <c r="H2369" s="45">
        <f t="shared" si="316"/>
        <v>0</v>
      </c>
    </row>
    <row r="2370" spans="1:8">
      <c r="B2370" s="141" t="s">
        <v>726</v>
      </c>
      <c r="C2370" s="141" t="s">
        <v>6170</v>
      </c>
      <c r="D2370" s="500">
        <v>859.2</v>
      </c>
      <c r="E2370" s="253">
        <v>0</v>
      </c>
      <c r="F2370" s="45">
        <f t="shared" si="315"/>
        <v>0</v>
      </c>
      <c r="G2370" s="46">
        <f t="shared" si="316"/>
        <v>0</v>
      </c>
      <c r="H2370" s="45">
        <f t="shared" si="316"/>
        <v>0</v>
      </c>
    </row>
    <row r="2371" spans="1:8">
      <c r="B2371" s="141" t="s">
        <v>727</v>
      </c>
      <c r="C2371" s="141" t="s">
        <v>6171</v>
      </c>
      <c r="D2371" s="498">
        <v>200</v>
      </c>
      <c r="E2371" s="253">
        <v>0</v>
      </c>
      <c r="F2371" s="45">
        <f t="shared" si="315"/>
        <v>0</v>
      </c>
      <c r="G2371" s="46">
        <f t="shared" si="316"/>
        <v>0</v>
      </c>
      <c r="H2371" s="45">
        <f t="shared" si="316"/>
        <v>0</v>
      </c>
    </row>
    <row r="2372" spans="1:8">
      <c r="B2372" s="141" t="s">
        <v>728</v>
      </c>
      <c r="C2372" s="141" t="s">
        <v>6172</v>
      </c>
      <c r="D2372" s="498">
        <v>115.81</v>
      </c>
      <c r="E2372" s="253">
        <v>0</v>
      </c>
      <c r="F2372" s="45">
        <f t="shared" si="315"/>
        <v>0</v>
      </c>
      <c r="G2372" s="46">
        <f t="shared" si="316"/>
        <v>0</v>
      </c>
      <c r="H2372" s="45">
        <f t="shared" si="316"/>
        <v>0</v>
      </c>
    </row>
    <row r="2373" spans="1:8">
      <c r="A2373" s="4">
        <v>418010030</v>
      </c>
      <c r="B2373" s="141" t="s">
        <v>729</v>
      </c>
      <c r="C2373" s="141" t="s">
        <v>6173</v>
      </c>
      <c r="D2373" s="498">
        <v>400</v>
      </c>
      <c r="E2373" s="253">
        <v>0</v>
      </c>
      <c r="F2373" s="45">
        <f t="shared" si="315"/>
        <v>0</v>
      </c>
      <c r="G2373" s="46">
        <f t="shared" si="316"/>
        <v>0</v>
      </c>
      <c r="H2373" s="45">
        <f t="shared" si="316"/>
        <v>0</v>
      </c>
    </row>
    <row r="2374" spans="1:8">
      <c r="A2374" s="4">
        <v>418010048</v>
      </c>
      <c r="B2374" s="141" t="s">
        <v>3420</v>
      </c>
      <c r="C2374" s="141" t="s">
        <v>6174</v>
      </c>
      <c r="D2374" s="498">
        <v>110.29</v>
      </c>
      <c r="E2374" s="253">
        <v>0</v>
      </c>
      <c r="F2374" s="45">
        <f t="shared" si="315"/>
        <v>0</v>
      </c>
      <c r="G2374" s="46">
        <f t="shared" si="316"/>
        <v>0</v>
      </c>
      <c r="H2374" s="45">
        <f t="shared" si="316"/>
        <v>0</v>
      </c>
    </row>
    <row r="2375" spans="1:8">
      <c r="A2375" s="4">
        <v>418010080</v>
      </c>
      <c r="B2375" s="141" t="s">
        <v>3421</v>
      </c>
      <c r="C2375" s="141" t="s">
        <v>6175</v>
      </c>
      <c r="D2375" s="498">
        <v>600</v>
      </c>
      <c r="E2375" s="253">
        <v>0</v>
      </c>
      <c r="F2375" s="45">
        <f t="shared" si="315"/>
        <v>0</v>
      </c>
      <c r="G2375" s="46">
        <f t="shared" si="316"/>
        <v>0</v>
      </c>
      <c r="H2375" s="45">
        <f t="shared" si="316"/>
        <v>0</v>
      </c>
    </row>
    <row r="2376" spans="1:8">
      <c r="B2376" s="141" t="s">
        <v>3422</v>
      </c>
      <c r="C2376" s="141" t="s">
        <v>6176</v>
      </c>
      <c r="D2376" s="498">
        <v>600</v>
      </c>
      <c r="E2376" s="253">
        <v>0</v>
      </c>
      <c r="F2376" s="45">
        <f>D2376*E2376</f>
        <v>0</v>
      </c>
      <c r="G2376" s="46">
        <f>E2376/12</f>
        <v>0</v>
      </c>
      <c r="H2376" s="45">
        <f>F2376/12</f>
        <v>0</v>
      </c>
    </row>
    <row r="2377" spans="1:8">
      <c r="A2377" s="4">
        <v>418020019</v>
      </c>
      <c r="B2377" s="141" t="s">
        <v>3423</v>
      </c>
      <c r="C2377" s="141" t="s">
        <v>6177</v>
      </c>
      <c r="D2377" s="498">
        <v>400</v>
      </c>
      <c r="E2377" s="253">
        <v>0</v>
      </c>
      <c r="F2377" s="45">
        <f t="shared" si="315"/>
        <v>0</v>
      </c>
      <c r="G2377" s="46">
        <f t="shared" si="316"/>
        <v>0</v>
      </c>
      <c r="H2377" s="45">
        <f t="shared" si="316"/>
        <v>0</v>
      </c>
    </row>
    <row r="2378" spans="1:8">
      <c r="A2378" s="4" t="s">
        <v>1</v>
      </c>
      <c r="B2378" s="606" t="s">
        <v>7800</v>
      </c>
      <c r="C2378" s="607"/>
      <c r="D2378" s="18">
        <f>SUM(D2368:D2377)</f>
        <v>5424.68</v>
      </c>
      <c r="E2378" s="19">
        <f>SUM(E2368:E2377)</f>
        <v>0</v>
      </c>
      <c r="F2378" s="18">
        <f>SUM(F2368:F2377)</f>
        <v>0</v>
      </c>
      <c r="G2378" s="19">
        <f>SUM(G2368:G2377)</f>
        <v>0</v>
      </c>
      <c r="H2378" s="18">
        <f>SUM(H2368:H2377)</f>
        <v>0</v>
      </c>
    </row>
    <row r="2379" spans="1:8">
      <c r="A2379" s="4">
        <v>0</v>
      </c>
      <c r="B2379" s="16"/>
      <c r="C2379" s="16"/>
      <c r="D2379" s="16"/>
      <c r="E2379" s="34"/>
      <c r="F2379" s="35"/>
      <c r="G2379" s="16"/>
      <c r="H2379" s="16"/>
    </row>
    <row r="2380" spans="1:8">
      <c r="B2380" s="567" t="s">
        <v>6502</v>
      </c>
      <c r="C2380" s="567"/>
      <c r="D2380" s="260">
        <f>D2378</f>
        <v>5424.68</v>
      </c>
      <c r="E2380" s="261">
        <f>E2378</f>
        <v>0</v>
      </c>
      <c r="F2380" s="260">
        <f>F2378</f>
        <v>0</v>
      </c>
      <c r="G2380" s="261">
        <f>G2378</f>
        <v>0</v>
      </c>
      <c r="H2380" s="260">
        <f>H2378</f>
        <v>0</v>
      </c>
    </row>
    <row r="2381" spans="1:8">
      <c r="B2381" s="16"/>
      <c r="C2381" s="16"/>
      <c r="D2381" s="16"/>
      <c r="E2381" s="34"/>
      <c r="F2381" s="35"/>
      <c r="G2381" s="16"/>
      <c r="H2381" s="16"/>
    </row>
    <row r="2382" spans="1:8" ht="14.65" customHeight="1">
      <c r="B2382" s="650" t="s">
        <v>4479</v>
      </c>
      <c r="C2382" s="650"/>
      <c r="D2382" s="564" t="str">
        <f>D$13</f>
        <v>SIGTAP
08/2025</v>
      </c>
      <c r="E2382" s="570" t="str">
        <f>E$861</f>
        <v>CNES_ESTABELECIMENTO</v>
      </c>
      <c r="F2382" s="570"/>
      <c r="G2382" s="570"/>
      <c r="H2382" s="570"/>
    </row>
    <row r="2383" spans="1:8" ht="22.5">
      <c r="B2383" s="650"/>
      <c r="C2383" s="650"/>
      <c r="D2383" s="564"/>
      <c r="E2383" s="58" t="s">
        <v>12</v>
      </c>
      <c r="F2383" s="59" t="s">
        <v>3815</v>
      </c>
      <c r="G2383" s="60" t="s">
        <v>3756</v>
      </c>
      <c r="H2383" s="59" t="s">
        <v>3814</v>
      </c>
    </row>
    <row r="2384" spans="1:8" ht="30" customHeight="1">
      <c r="B2384" s="140" t="s">
        <v>3424</v>
      </c>
      <c r="C2384" s="140" t="s">
        <v>4480</v>
      </c>
      <c r="D2384" s="497">
        <v>27.5</v>
      </c>
      <c r="E2384" s="253">
        <v>0</v>
      </c>
      <c r="F2384" s="45">
        <f t="shared" ref="F2384" si="317">D2384*E2384</f>
        <v>0</v>
      </c>
      <c r="G2384" s="46">
        <f t="shared" ref="G2384" si="318">E2384/12</f>
        <v>0</v>
      </c>
      <c r="H2384" s="45">
        <f t="shared" ref="H2384" si="319">F2384/12</f>
        <v>0</v>
      </c>
    </row>
    <row r="2385" spans="2:8" ht="24.6" customHeight="1">
      <c r="B2385" s="140" t="s">
        <v>3425</v>
      </c>
      <c r="C2385" s="140" t="s">
        <v>4481</v>
      </c>
      <c r="D2385" s="497">
        <v>496.94</v>
      </c>
      <c r="E2385" s="253">
        <v>0</v>
      </c>
      <c r="F2385" s="45">
        <f t="shared" ref="F2385:F2421" si="320">D2385*E2385</f>
        <v>0</v>
      </c>
      <c r="G2385" s="46">
        <f t="shared" ref="G2385:G2421" si="321">E2385/12</f>
        <v>0</v>
      </c>
      <c r="H2385" s="45">
        <f t="shared" ref="H2385:H2421" si="322">F2385/12</f>
        <v>0</v>
      </c>
    </row>
    <row r="2386" spans="2:8" ht="32.450000000000003" customHeight="1">
      <c r="B2386" s="140" t="s">
        <v>3426</v>
      </c>
      <c r="C2386" s="140" t="s">
        <v>7842</v>
      </c>
      <c r="D2386" s="497">
        <v>1030</v>
      </c>
      <c r="E2386" s="253">
        <v>0</v>
      </c>
      <c r="F2386" s="45">
        <f t="shared" si="320"/>
        <v>0</v>
      </c>
      <c r="G2386" s="46">
        <f t="shared" si="321"/>
        <v>0</v>
      </c>
      <c r="H2386" s="45">
        <f t="shared" si="322"/>
        <v>0</v>
      </c>
    </row>
    <row r="2387" spans="2:8" ht="22.15" customHeight="1">
      <c r="B2387" s="140" t="s">
        <v>3427</v>
      </c>
      <c r="C2387" s="140" t="s">
        <v>8653</v>
      </c>
      <c r="D2387" s="497">
        <v>550</v>
      </c>
      <c r="E2387" s="253">
        <v>0</v>
      </c>
      <c r="F2387" s="45">
        <f t="shared" si="320"/>
        <v>0</v>
      </c>
      <c r="G2387" s="46">
        <f t="shared" si="321"/>
        <v>0</v>
      </c>
      <c r="H2387" s="45">
        <f t="shared" si="322"/>
        <v>0</v>
      </c>
    </row>
    <row r="2388" spans="2:8" ht="31.9" customHeight="1">
      <c r="B2388" s="140" t="s">
        <v>3428</v>
      </c>
      <c r="C2388" s="140" t="s">
        <v>7843</v>
      </c>
      <c r="D2388" s="497">
        <v>1030</v>
      </c>
      <c r="E2388" s="253">
        <v>0</v>
      </c>
      <c r="F2388" s="45">
        <f t="shared" si="320"/>
        <v>0</v>
      </c>
      <c r="G2388" s="46">
        <f t="shared" si="321"/>
        <v>0</v>
      </c>
      <c r="H2388" s="45">
        <f t="shared" si="322"/>
        <v>0</v>
      </c>
    </row>
    <row r="2389" spans="2:8" ht="30.6" customHeight="1">
      <c r="B2389" s="140" t="s">
        <v>3429</v>
      </c>
      <c r="C2389" s="140" t="s">
        <v>7844</v>
      </c>
      <c r="D2389" s="497">
        <v>375</v>
      </c>
      <c r="E2389" s="253">
        <v>0</v>
      </c>
      <c r="F2389" s="45">
        <f t="shared" si="320"/>
        <v>0</v>
      </c>
      <c r="G2389" s="46">
        <f t="shared" si="321"/>
        <v>0</v>
      </c>
      <c r="H2389" s="45">
        <f t="shared" si="322"/>
        <v>0</v>
      </c>
    </row>
    <row r="2390" spans="2:8" ht="22.15" customHeight="1">
      <c r="B2390" s="140" t="s">
        <v>7845</v>
      </c>
      <c r="C2390" s="140" t="s">
        <v>7846</v>
      </c>
      <c r="D2390" s="497">
        <v>1300</v>
      </c>
      <c r="E2390" s="253">
        <v>0</v>
      </c>
      <c r="F2390" s="45">
        <f t="shared" si="320"/>
        <v>0</v>
      </c>
      <c r="G2390" s="46">
        <f t="shared" si="321"/>
        <v>0</v>
      </c>
      <c r="H2390" s="45">
        <f t="shared" si="322"/>
        <v>0</v>
      </c>
    </row>
    <row r="2391" spans="2:8" ht="22.15" customHeight="1">
      <c r="B2391" s="140" t="s">
        <v>3430</v>
      </c>
      <c r="C2391" s="140" t="s">
        <v>7847</v>
      </c>
      <c r="D2391" s="497">
        <v>1300</v>
      </c>
      <c r="E2391" s="253">
        <v>0</v>
      </c>
      <c r="F2391" s="45">
        <f t="shared" si="320"/>
        <v>0</v>
      </c>
      <c r="G2391" s="46">
        <f t="shared" si="321"/>
        <v>0</v>
      </c>
      <c r="H2391" s="45">
        <f t="shared" si="322"/>
        <v>0</v>
      </c>
    </row>
    <row r="2392" spans="2:8" ht="22.15" customHeight="1">
      <c r="B2392" s="140" t="s">
        <v>7848</v>
      </c>
      <c r="C2392" s="140" t="s">
        <v>7849</v>
      </c>
      <c r="D2392" s="497">
        <v>496.94</v>
      </c>
      <c r="E2392" s="253">
        <v>0</v>
      </c>
      <c r="F2392" s="45">
        <f t="shared" si="320"/>
        <v>0</v>
      </c>
      <c r="G2392" s="46">
        <f t="shared" si="321"/>
        <v>0</v>
      </c>
      <c r="H2392" s="45">
        <f t="shared" si="322"/>
        <v>0</v>
      </c>
    </row>
    <row r="2393" spans="2:8" ht="30.6" customHeight="1">
      <c r="B2393" s="140" t="s">
        <v>3431</v>
      </c>
      <c r="C2393" s="140" t="s">
        <v>4482</v>
      </c>
      <c r="D2393" s="497">
        <v>48000</v>
      </c>
      <c r="E2393" s="253">
        <v>0</v>
      </c>
      <c r="F2393" s="45">
        <f t="shared" si="320"/>
        <v>0</v>
      </c>
      <c r="G2393" s="46">
        <f t="shared" si="321"/>
        <v>0</v>
      </c>
      <c r="H2393" s="45">
        <f t="shared" si="322"/>
        <v>0</v>
      </c>
    </row>
    <row r="2394" spans="2:8" ht="30.6" customHeight="1">
      <c r="B2394" s="140" t="s">
        <v>3432</v>
      </c>
      <c r="C2394" s="140" t="s">
        <v>4483</v>
      </c>
      <c r="D2394" s="497">
        <v>26000</v>
      </c>
      <c r="E2394" s="253">
        <v>0</v>
      </c>
      <c r="F2394" s="45">
        <f t="shared" si="320"/>
        <v>0</v>
      </c>
      <c r="G2394" s="46">
        <f t="shared" si="321"/>
        <v>0</v>
      </c>
      <c r="H2394" s="45">
        <f t="shared" si="322"/>
        <v>0</v>
      </c>
    </row>
    <row r="2395" spans="2:8" ht="30.6" customHeight="1">
      <c r="B2395" s="140" t="s">
        <v>3433</v>
      </c>
      <c r="C2395" s="140" t="s">
        <v>4484</v>
      </c>
      <c r="D2395" s="497">
        <v>10000</v>
      </c>
      <c r="E2395" s="253">
        <v>0</v>
      </c>
      <c r="F2395" s="45">
        <f t="shared" si="320"/>
        <v>0</v>
      </c>
      <c r="G2395" s="46">
        <f t="shared" si="321"/>
        <v>0</v>
      </c>
      <c r="H2395" s="45">
        <f t="shared" si="322"/>
        <v>0</v>
      </c>
    </row>
    <row r="2396" spans="2:8" ht="30.6" customHeight="1">
      <c r="B2396" s="140" t="s">
        <v>3434</v>
      </c>
      <c r="C2396" s="140" t="s">
        <v>4485</v>
      </c>
      <c r="D2396" s="497">
        <v>400</v>
      </c>
      <c r="E2396" s="253">
        <v>0</v>
      </c>
      <c r="F2396" s="45">
        <f t="shared" si="320"/>
        <v>0</v>
      </c>
      <c r="G2396" s="46">
        <f t="shared" si="321"/>
        <v>0</v>
      </c>
      <c r="H2396" s="45">
        <f t="shared" si="322"/>
        <v>0</v>
      </c>
    </row>
    <row r="2397" spans="2:8" ht="30.6" customHeight="1">
      <c r="B2397" s="140" t="s">
        <v>3435</v>
      </c>
      <c r="C2397" s="140" t="s">
        <v>4486</v>
      </c>
      <c r="D2397" s="497">
        <v>1200</v>
      </c>
      <c r="E2397" s="253">
        <v>0</v>
      </c>
      <c r="F2397" s="45">
        <f t="shared" si="320"/>
        <v>0</v>
      </c>
      <c r="G2397" s="46">
        <f t="shared" si="321"/>
        <v>0</v>
      </c>
      <c r="H2397" s="45">
        <f t="shared" si="322"/>
        <v>0</v>
      </c>
    </row>
    <row r="2398" spans="2:8" ht="30.6" customHeight="1">
      <c r="B2398" s="140" t="s">
        <v>3437</v>
      </c>
      <c r="C2398" s="140" t="s">
        <v>4487</v>
      </c>
      <c r="D2398" s="497">
        <v>2461.2399999999998</v>
      </c>
      <c r="E2398" s="253">
        <v>0</v>
      </c>
      <c r="F2398" s="45">
        <f t="shared" si="320"/>
        <v>0</v>
      </c>
      <c r="G2398" s="46">
        <f t="shared" si="321"/>
        <v>0</v>
      </c>
      <c r="H2398" s="45">
        <f t="shared" si="322"/>
        <v>0</v>
      </c>
    </row>
    <row r="2399" spans="2:8" ht="30.6" customHeight="1">
      <c r="B2399" s="140" t="s">
        <v>3438</v>
      </c>
      <c r="C2399" s="140" t="s">
        <v>4488</v>
      </c>
      <c r="D2399" s="497">
        <v>1000</v>
      </c>
      <c r="E2399" s="253">
        <v>0</v>
      </c>
      <c r="F2399" s="45">
        <f t="shared" si="320"/>
        <v>0</v>
      </c>
      <c r="G2399" s="46">
        <f t="shared" si="321"/>
        <v>0</v>
      </c>
      <c r="H2399" s="45">
        <f t="shared" si="322"/>
        <v>0</v>
      </c>
    </row>
    <row r="2400" spans="2:8" ht="30.6" customHeight="1">
      <c r="B2400" s="140" t="s">
        <v>3439</v>
      </c>
      <c r="C2400" s="140" t="s">
        <v>8654</v>
      </c>
      <c r="D2400" s="497">
        <v>2000</v>
      </c>
      <c r="E2400" s="253">
        <v>0</v>
      </c>
      <c r="F2400" s="45">
        <f t="shared" si="320"/>
        <v>0</v>
      </c>
      <c r="G2400" s="46">
        <f t="shared" si="321"/>
        <v>0</v>
      </c>
      <c r="H2400" s="45">
        <f t="shared" si="322"/>
        <v>0</v>
      </c>
    </row>
    <row r="2401" spans="2:8" ht="30.6" customHeight="1">
      <c r="B2401" s="140" t="s">
        <v>3440</v>
      </c>
      <c r="C2401" s="140" t="s">
        <v>4489</v>
      </c>
      <c r="D2401" s="497">
        <v>3461.24</v>
      </c>
      <c r="E2401" s="253">
        <v>0</v>
      </c>
      <c r="F2401" s="45">
        <f t="shared" si="320"/>
        <v>0</v>
      </c>
      <c r="G2401" s="46">
        <f t="shared" si="321"/>
        <v>0</v>
      </c>
      <c r="H2401" s="45">
        <f t="shared" si="322"/>
        <v>0</v>
      </c>
    </row>
    <row r="2402" spans="2:8" ht="30.6" customHeight="1">
      <c r="B2402" s="140" t="s">
        <v>3441</v>
      </c>
      <c r="C2402" s="140" t="s">
        <v>8655</v>
      </c>
      <c r="D2402" s="497">
        <v>3411.18</v>
      </c>
      <c r="E2402" s="253">
        <v>0</v>
      </c>
      <c r="F2402" s="45">
        <f t="shared" si="320"/>
        <v>0</v>
      </c>
      <c r="G2402" s="46">
        <f t="shared" si="321"/>
        <v>0</v>
      </c>
      <c r="H2402" s="45">
        <f t="shared" si="322"/>
        <v>0</v>
      </c>
    </row>
    <row r="2403" spans="2:8" ht="30.6" customHeight="1">
      <c r="B2403" s="140" t="s">
        <v>3442</v>
      </c>
      <c r="C2403" s="140" t="s">
        <v>4490</v>
      </c>
      <c r="D2403" s="497">
        <v>2200</v>
      </c>
      <c r="E2403" s="253">
        <v>0</v>
      </c>
      <c r="F2403" s="45">
        <f t="shared" si="320"/>
        <v>0</v>
      </c>
      <c r="G2403" s="46">
        <f t="shared" si="321"/>
        <v>0</v>
      </c>
      <c r="H2403" s="45">
        <f t="shared" si="322"/>
        <v>0</v>
      </c>
    </row>
    <row r="2404" spans="2:8" ht="22.15" customHeight="1">
      <c r="B2404" s="140" t="s">
        <v>3443</v>
      </c>
      <c r="C2404" s="140" t="s">
        <v>4491</v>
      </c>
      <c r="D2404" s="497">
        <v>281.51</v>
      </c>
      <c r="E2404" s="253">
        <v>0</v>
      </c>
      <c r="F2404" s="45">
        <f t="shared" si="320"/>
        <v>0</v>
      </c>
      <c r="G2404" s="46">
        <f t="shared" si="321"/>
        <v>0</v>
      </c>
      <c r="H2404" s="45">
        <f t="shared" si="322"/>
        <v>0</v>
      </c>
    </row>
    <row r="2405" spans="2:8" ht="22.15" customHeight="1">
      <c r="B2405" s="140" t="s">
        <v>3444</v>
      </c>
      <c r="C2405" s="140" t="s">
        <v>7850</v>
      </c>
      <c r="D2405" s="497">
        <v>566.79999999999995</v>
      </c>
      <c r="E2405" s="253">
        <v>0</v>
      </c>
      <c r="F2405" s="45">
        <f t="shared" si="320"/>
        <v>0</v>
      </c>
      <c r="G2405" s="46">
        <f t="shared" si="321"/>
        <v>0</v>
      </c>
      <c r="H2405" s="45">
        <f t="shared" si="322"/>
        <v>0</v>
      </c>
    </row>
    <row r="2406" spans="2:8" ht="22.5">
      <c r="B2406" s="140" t="s">
        <v>7851</v>
      </c>
      <c r="C2406" s="140" t="s">
        <v>7852</v>
      </c>
      <c r="D2406" s="497">
        <v>1300</v>
      </c>
      <c r="E2406" s="253">
        <v>0</v>
      </c>
      <c r="F2406" s="45">
        <f t="shared" si="320"/>
        <v>0</v>
      </c>
      <c r="G2406" s="46">
        <f t="shared" si="321"/>
        <v>0</v>
      </c>
      <c r="H2406" s="45">
        <f t="shared" si="322"/>
        <v>0</v>
      </c>
    </row>
    <row r="2407" spans="2:8" ht="22.15" customHeight="1">
      <c r="B2407" s="140" t="s">
        <v>7853</v>
      </c>
      <c r="C2407" s="140" t="s">
        <v>7854</v>
      </c>
      <c r="D2407" s="497">
        <v>696.94</v>
      </c>
      <c r="E2407" s="253">
        <v>0</v>
      </c>
      <c r="F2407" s="45">
        <f t="shared" si="320"/>
        <v>0</v>
      </c>
      <c r="G2407" s="46">
        <f t="shared" si="321"/>
        <v>0</v>
      </c>
      <c r="H2407" s="45">
        <f t="shared" si="322"/>
        <v>0</v>
      </c>
    </row>
    <row r="2408" spans="2:8" ht="22.15" customHeight="1">
      <c r="B2408" s="140" t="s">
        <v>8036</v>
      </c>
      <c r="C2408" s="140" t="s">
        <v>8037</v>
      </c>
      <c r="D2408" s="497">
        <v>396.47</v>
      </c>
      <c r="E2408" s="253">
        <v>0</v>
      </c>
      <c r="F2408" s="45">
        <f t="shared" si="320"/>
        <v>0</v>
      </c>
      <c r="G2408" s="46">
        <f t="shared" si="321"/>
        <v>0</v>
      </c>
      <c r="H2408" s="45">
        <f t="shared" si="322"/>
        <v>0</v>
      </c>
    </row>
    <row r="2409" spans="2:8" ht="22.5">
      <c r="B2409" s="140" t="s">
        <v>8038</v>
      </c>
      <c r="C2409" s="140" t="s">
        <v>8656</v>
      </c>
      <c r="D2409" s="497">
        <v>396.47</v>
      </c>
      <c r="E2409" s="253">
        <v>0</v>
      </c>
      <c r="F2409" s="45">
        <f t="shared" si="320"/>
        <v>0</v>
      </c>
      <c r="G2409" s="46">
        <f t="shared" si="321"/>
        <v>0</v>
      </c>
      <c r="H2409" s="45">
        <f t="shared" si="322"/>
        <v>0</v>
      </c>
    </row>
    <row r="2410" spans="2:8" ht="22.15" customHeight="1">
      <c r="B2410" s="140" t="s">
        <v>3445</v>
      </c>
      <c r="C2410" s="140" t="s">
        <v>7855</v>
      </c>
      <c r="D2410" s="497">
        <v>393</v>
      </c>
      <c r="E2410" s="253">
        <v>0</v>
      </c>
      <c r="F2410" s="45">
        <f t="shared" si="320"/>
        <v>0</v>
      </c>
      <c r="G2410" s="46">
        <f t="shared" si="321"/>
        <v>0</v>
      </c>
      <c r="H2410" s="45">
        <f t="shared" si="322"/>
        <v>0</v>
      </c>
    </row>
    <row r="2411" spans="2:8" ht="22.15" customHeight="1">
      <c r="B2411" s="140" t="s">
        <v>3446</v>
      </c>
      <c r="C2411" s="140" t="s">
        <v>4492</v>
      </c>
      <c r="D2411" s="497">
        <v>340.2</v>
      </c>
      <c r="E2411" s="253">
        <v>0</v>
      </c>
      <c r="F2411" s="45">
        <f t="shared" si="320"/>
        <v>0</v>
      </c>
      <c r="G2411" s="46">
        <f t="shared" si="321"/>
        <v>0</v>
      </c>
      <c r="H2411" s="45">
        <f t="shared" si="322"/>
        <v>0</v>
      </c>
    </row>
    <row r="2412" spans="2:8" ht="22.5">
      <c r="B2412" s="140" t="s">
        <v>7856</v>
      </c>
      <c r="C2412" s="140" t="s">
        <v>7857</v>
      </c>
      <c r="D2412" s="497">
        <v>496.94</v>
      </c>
      <c r="E2412" s="253">
        <v>0</v>
      </c>
      <c r="F2412" s="45">
        <f t="shared" si="320"/>
        <v>0</v>
      </c>
      <c r="G2412" s="46">
        <f t="shared" si="321"/>
        <v>0</v>
      </c>
      <c r="H2412" s="45">
        <f t="shared" si="322"/>
        <v>0</v>
      </c>
    </row>
    <row r="2413" spans="2:8" ht="22.15" customHeight="1">
      <c r="B2413" s="140" t="s">
        <v>3449</v>
      </c>
      <c r="C2413" s="140" t="s">
        <v>4493</v>
      </c>
      <c r="D2413" s="497">
        <v>2468.83</v>
      </c>
      <c r="E2413" s="253">
        <v>0</v>
      </c>
      <c r="F2413" s="45">
        <f t="shared" si="320"/>
        <v>0</v>
      </c>
      <c r="G2413" s="46">
        <f t="shared" si="321"/>
        <v>0</v>
      </c>
      <c r="H2413" s="45">
        <f t="shared" si="322"/>
        <v>0</v>
      </c>
    </row>
    <row r="2414" spans="2:8" ht="22.15" customHeight="1">
      <c r="B2414" s="140" t="s">
        <v>3450</v>
      </c>
      <c r="C2414" s="140" t="s">
        <v>4494</v>
      </c>
      <c r="D2414" s="497">
        <v>2466</v>
      </c>
      <c r="E2414" s="253">
        <v>0</v>
      </c>
      <c r="F2414" s="45">
        <f t="shared" si="320"/>
        <v>0</v>
      </c>
      <c r="G2414" s="46">
        <f t="shared" si="321"/>
        <v>0</v>
      </c>
      <c r="H2414" s="45">
        <f t="shared" si="322"/>
        <v>0</v>
      </c>
    </row>
    <row r="2415" spans="2:8" ht="22.15" customHeight="1">
      <c r="B2415" s="140" t="s">
        <v>3451</v>
      </c>
      <c r="C2415" s="140" t="s">
        <v>7858</v>
      </c>
      <c r="D2415" s="497">
        <v>184.5</v>
      </c>
      <c r="E2415" s="253">
        <v>0</v>
      </c>
      <c r="F2415" s="45">
        <f t="shared" si="320"/>
        <v>0</v>
      </c>
      <c r="G2415" s="46">
        <f t="shared" si="321"/>
        <v>0</v>
      </c>
      <c r="H2415" s="45">
        <f t="shared" si="322"/>
        <v>0</v>
      </c>
    </row>
    <row r="2416" spans="2:8" ht="22.15" customHeight="1">
      <c r="B2416" s="140" t="s">
        <v>3452</v>
      </c>
      <c r="C2416" s="140" t="s">
        <v>7859</v>
      </c>
      <c r="D2416" s="497">
        <v>257.85000000000002</v>
      </c>
      <c r="E2416" s="253">
        <v>0</v>
      </c>
      <c r="F2416" s="45">
        <f t="shared" si="320"/>
        <v>0</v>
      </c>
      <c r="G2416" s="46">
        <f t="shared" si="321"/>
        <v>0</v>
      </c>
      <c r="H2416" s="45">
        <f t="shared" si="322"/>
        <v>0</v>
      </c>
    </row>
    <row r="2417" spans="2:8" ht="22.15" customHeight="1">
      <c r="B2417" s="140" t="s">
        <v>3453</v>
      </c>
      <c r="C2417" s="140" t="s">
        <v>7860</v>
      </c>
      <c r="D2417" s="497">
        <v>598.02</v>
      </c>
      <c r="E2417" s="253">
        <v>0</v>
      </c>
      <c r="F2417" s="45">
        <f t="shared" si="320"/>
        <v>0</v>
      </c>
      <c r="G2417" s="46">
        <f t="shared" si="321"/>
        <v>0</v>
      </c>
      <c r="H2417" s="45">
        <f t="shared" si="322"/>
        <v>0</v>
      </c>
    </row>
    <row r="2418" spans="2:8" ht="22.15" customHeight="1">
      <c r="B2418" s="140" t="s">
        <v>3454</v>
      </c>
      <c r="C2418" s="140" t="s">
        <v>7861</v>
      </c>
      <c r="D2418" s="497">
        <v>221.82</v>
      </c>
      <c r="E2418" s="253">
        <v>0</v>
      </c>
      <c r="F2418" s="45">
        <f t="shared" si="320"/>
        <v>0</v>
      </c>
      <c r="G2418" s="46">
        <f t="shared" si="321"/>
        <v>0</v>
      </c>
      <c r="H2418" s="45">
        <f t="shared" si="322"/>
        <v>0</v>
      </c>
    </row>
    <row r="2419" spans="2:8" ht="22.15" customHeight="1">
      <c r="B2419" s="140" t="s">
        <v>7933</v>
      </c>
      <c r="C2419" s="140" t="s">
        <v>8657</v>
      </c>
      <c r="D2419" s="497">
        <v>1165.1099999999999</v>
      </c>
      <c r="E2419" s="253">
        <v>0</v>
      </c>
      <c r="F2419" s="45">
        <f t="shared" si="320"/>
        <v>0</v>
      </c>
      <c r="G2419" s="46">
        <f t="shared" si="321"/>
        <v>0</v>
      </c>
      <c r="H2419" s="45">
        <f t="shared" si="322"/>
        <v>0</v>
      </c>
    </row>
    <row r="2420" spans="2:8" ht="22.15" customHeight="1">
      <c r="B2420" s="140" t="s">
        <v>7934</v>
      </c>
      <c r="C2420" s="140" t="s">
        <v>8658</v>
      </c>
      <c r="D2420" s="497">
        <v>1165.1099999999999</v>
      </c>
      <c r="E2420" s="253">
        <v>0</v>
      </c>
      <c r="F2420" s="45">
        <f t="shared" si="320"/>
        <v>0</v>
      </c>
      <c r="G2420" s="46">
        <f t="shared" si="321"/>
        <v>0</v>
      </c>
      <c r="H2420" s="45">
        <f t="shared" si="322"/>
        <v>0</v>
      </c>
    </row>
    <row r="2421" spans="2:8" ht="22.15" customHeight="1">
      <c r="B2421" s="140" t="s">
        <v>7935</v>
      </c>
      <c r="C2421" s="140" t="s">
        <v>8659</v>
      </c>
      <c r="D2421" s="497">
        <v>1165.1099999999999</v>
      </c>
      <c r="E2421" s="253">
        <v>0</v>
      </c>
      <c r="F2421" s="45">
        <f t="shared" si="320"/>
        <v>0</v>
      </c>
      <c r="G2421" s="46">
        <f t="shared" si="321"/>
        <v>0</v>
      </c>
      <c r="H2421" s="45">
        <f t="shared" si="322"/>
        <v>0</v>
      </c>
    </row>
    <row r="2422" spans="2:8">
      <c r="B2422" s="571" t="s">
        <v>8318</v>
      </c>
      <c r="C2422" s="571"/>
      <c r="D2422" s="18">
        <f>SUM(D2384:D2421)</f>
        <v>121300.72000000003</v>
      </c>
      <c r="E2422" s="19">
        <f>SUM(E2384:E2421)</f>
        <v>0</v>
      </c>
      <c r="F2422" s="18">
        <f>SUM(F2384:F2421)</f>
        <v>0</v>
      </c>
      <c r="G2422" s="19">
        <f>SUM(G2384:G2421)</f>
        <v>0</v>
      </c>
      <c r="H2422" s="61">
        <f>SUM(H2384:H2421)</f>
        <v>0</v>
      </c>
    </row>
    <row r="2423" spans="2:8">
      <c r="B2423" s="55"/>
      <c r="C2423" s="55"/>
      <c r="D2423" s="16"/>
      <c r="E2423" s="34"/>
      <c r="F2423" s="35"/>
      <c r="G2423" s="16"/>
      <c r="H2423" s="16"/>
    </row>
    <row r="2424" spans="2:8" ht="14.65" customHeight="1">
      <c r="B2424" s="643" t="s">
        <v>4495</v>
      </c>
      <c r="C2424" s="643"/>
      <c r="D2424" s="564" t="str">
        <f>D$13</f>
        <v>SIGTAP
08/2025</v>
      </c>
      <c r="E2424" s="570" t="str">
        <f>E$861</f>
        <v>CNES_ESTABELECIMENTO</v>
      </c>
      <c r="F2424" s="570"/>
      <c r="G2424" s="570"/>
      <c r="H2424" s="570"/>
    </row>
    <row r="2425" spans="2:8" ht="22.5">
      <c r="B2425" s="643"/>
      <c r="C2425" s="643"/>
      <c r="D2425" s="564"/>
      <c r="E2425" s="58" t="s">
        <v>12</v>
      </c>
      <c r="F2425" s="59" t="s">
        <v>3815</v>
      </c>
      <c r="G2425" s="60" t="s">
        <v>3756</v>
      </c>
      <c r="H2425" s="59" t="s">
        <v>3814</v>
      </c>
    </row>
    <row r="2426" spans="2:8" ht="14.25" customHeight="1">
      <c r="B2426" s="57" t="s">
        <v>3463</v>
      </c>
      <c r="C2426" s="149" t="s">
        <v>4496</v>
      </c>
      <c r="D2426" s="62">
        <v>0</v>
      </c>
      <c r="E2426" s="252">
        <v>0</v>
      </c>
      <c r="F2426" s="45">
        <f t="shared" ref="F2426:F2428" si="323">D2426*E2426</f>
        <v>0</v>
      </c>
      <c r="G2426" s="46">
        <f t="shared" ref="G2426:G2428" si="324">E2426/12</f>
        <v>0</v>
      </c>
      <c r="H2426" s="45">
        <f t="shared" ref="H2426:H2428" si="325">F2426/12</f>
        <v>0</v>
      </c>
    </row>
    <row r="2427" spans="2:8" ht="14.25" customHeight="1">
      <c r="B2427" s="57" t="s">
        <v>3464</v>
      </c>
      <c r="C2427" s="149" t="s">
        <v>4497</v>
      </c>
      <c r="D2427" s="62">
        <v>0</v>
      </c>
      <c r="E2427" s="252">
        <v>0</v>
      </c>
      <c r="F2427" s="45">
        <f t="shared" si="323"/>
        <v>0</v>
      </c>
      <c r="G2427" s="46">
        <f t="shared" si="324"/>
        <v>0</v>
      </c>
      <c r="H2427" s="45">
        <f t="shared" si="325"/>
        <v>0</v>
      </c>
    </row>
    <row r="2428" spans="2:8" ht="14.25" customHeight="1">
      <c r="B2428" s="57" t="s">
        <v>3467</v>
      </c>
      <c r="C2428" s="284" t="s">
        <v>6498</v>
      </c>
      <c r="D2428" s="62">
        <v>420</v>
      </c>
      <c r="E2428" s="253">
        <v>0</v>
      </c>
      <c r="F2428" s="45">
        <f t="shared" si="323"/>
        <v>0</v>
      </c>
      <c r="G2428" s="46">
        <f t="shared" si="324"/>
        <v>0</v>
      </c>
      <c r="H2428" s="45">
        <f t="shared" si="325"/>
        <v>0</v>
      </c>
    </row>
    <row r="2429" spans="2:8">
      <c r="B2429" s="571" t="s">
        <v>7722</v>
      </c>
      <c r="C2429" s="571"/>
      <c r="D2429" s="18">
        <f>SUM(D2426:D2428)</f>
        <v>420</v>
      </c>
      <c r="E2429" s="19">
        <f>SUM(E2426:E2428)</f>
        <v>0</v>
      </c>
      <c r="F2429" s="18">
        <f>SUM(F2426:F2428)</f>
        <v>0</v>
      </c>
      <c r="G2429" s="19">
        <f>SUM(G2426:G2428)</f>
        <v>0</v>
      </c>
      <c r="H2429" s="18">
        <f>SUM(H2426:H2428)</f>
        <v>0</v>
      </c>
    </row>
    <row r="2430" spans="2:8">
      <c r="B2430" s="55"/>
      <c r="C2430" s="55"/>
      <c r="D2430" s="16"/>
      <c r="E2430" s="34"/>
      <c r="F2430" s="35"/>
      <c r="G2430" s="16"/>
      <c r="H2430" s="16"/>
    </row>
    <row r="2431" spans="2:8" ht="14.65" customHeight="1">
      <c r="B2431" s="643" t="s">
        <v>4498</v>
      </c>
      <c r="C2431" s="643"/>
      <c r="D2431" s="564" t="str">
        <f>D$13</f>
        <v>SIGTAP
08/2025</v>
      </c>
      <c r="E2431" s="570" t="str">
        <f>E$861</f>
        <v>CNES_ESTABELECIMENTO</v>
      </c>
      <c r="F2431" s="570"/>
      <c r="G2431" s="570"/>
      <c r="H2431" s="570"/>
    </row>
    <row r="2432" spans="2:8" ht="22.5">
      <c r="B2432" s="643"/>
      <c r="C2432" s="643"/>
      <c r="D2432" s="564"/>
      <c r="E2432" s="58" t="s">
        <v>12</v>
      </c>
      <c r="F2432" s="59" t="s">
        <v>3815</v>
      </c>
      <c r="G2432" s="60" t="s">
        <v>3756</v>
      </c>
      <c r="H2432" s="59" t="s">
        <v>3814</v>
      </c>
    </row>
    <row r="2433" spans="1:9" ht="14.25" customHeight="1">
      <c r="B2433" s="57" t="s">
        <v>3468</v>
      </c>
      <c r="C2433" s="149" t="s">
        <v>6433</v>
      </c>
      <c r="D2433" s="62">
        <v>64.8</v>
      </c>
      <c r="E2433" s="252">
        <v>0</v>
      </c>
      <c r="F2433" s="45">
        <f t="shared" ref="F2433:F2437" si="326">D2433*E2433</f>
        <v>0</v>
      </c>
      <c r="G2433" s="46">
        <f t="shared" ref="G2433:G2437" si="327">E2433/12</f>
        <v>0</v>
      </c>
      <c r="H2433" s="45">
        <f t="shared" ref="H2433:H2437" si="328">F2433/12</f>
        <v>0</v>
      </c>
    </row>
    <row r="2434" spans="1:9" ht="14.25" customHeight="1">
      <c r="B2434" s="57" t="s">
        <v>3469</v>
      </c>
      <c r="C2434" s="149" t="s">
        <v>4499</v>
      </c>
      <c r="D2434" s="62">
        <v>0</v>
      </c>
      <c r="E2434" s="252">
        <v>0</v>
      </c>
      <c r="F2434" s="45">
        <f t="shared" ref="F2434" si="329">D2434*E2434</f>
        <v>0</v>
      </c>
      <c r="G2434" s="46">
        <f t="shared" ref="G2434" si="330">E2434/12</f>
        <v>0</v>
      </c>
      <c r="H2434" s="45">
        <f t="shared" ref="H2434" si="331">F2434/12</f>
        <v>0</v>
      </c>
    </row>
    <row r="2435" spans="1:9" ht="14.25" customHeight="1">
      <c r="B2435" s="57" t="s">
        <v>3470</v>
      </c>
      <c r="C2435" s="149" t="s">
        <v>6432</v>
      </c>
      <c r="D2435" s="62">
        <v>367.2</v>
      </c>
      <c r="E2435" s="252">
        <v>0</v>
      </c>
      <c r="F2435" s="45">
        <f t="shared" si="326"/>
        <v>0</v>
      </c>
      <c r="G2435" s="46">
        <f t="shared" si="327"/>
        <v>0</v>
      </c>
      <c r="H2435" s="45">
        <f t="shared" si="328"/>
        <v>0</v>
      </c>
    </row>
    <row r="2436" spans="1:9" ht="14.25" customHeight="1">
      <c r="B2436" s="57" t="s">
        <v>3471</v>
      </c>
      <c r="C2436" s="149" t="s">
        <v>4500</v>
      </c>
      <c r="D2436" s="62">
        <v>259.13</v>
      </c>
      <c r="E2436" s="252">
        <v>0</v>
      </c>
      <c r="F2436" s="45">
        <f t="shared" si="326"/>
        <v>0</v>
      </c>
      <c r="G2436" s="46">
        <f t="shared" si="327"/>
        <v>0</v>
      </c>
      <c r="H2436" s="45">
        <f t="shared" si="328"/>
        <v>0</v>
      </c>
    </row>
    <row r="2437" spans="1:9" ht="14.25" customHeight="1">
      <c r="B2437" s="57" t="s">
        <v>3472</v>
      </c>
      <c r="C2437" s="149" t="s">
        <v>4501</v>
      </c>
      <c r="D2437" s="62">
        <v>259.13</v>
      </c>
      <c r="E2437" s="252">
        <v>0</v>
      </c>
      <c r="F2437" s="45">
        <f t="shared" si="326"/>
        <v>0</v>
      </c>
      <c r="G2437" s="46">
        <f t="shared" si="327"/>
        <v>0</v>
      </c>
      <c r="H2437" s="45">
        <f t="shared" si="328"/>
        <v>0</v>
      </c>
    </row>
    <row r="2438" spans="1:9">
      <c r="B2438" s="571" t="s">
        <v>7803</v>
      </c>
      <c r="C2438" s="571"/>
      <c r="D2438" s="18">
        <f>SUM(D2433:D2437)</f>
        <v>950.26</v>
      </c>
      <c r="E2438" s="19">
        <f>SUM(E2433:E2437)</f>
        <v>0</v>
      </c>
      <c r="F2438" s="18">
        <f>SUM(F2433:F2437)</f>
        <v>0</v>
      </c>
      <c r="G2438" s="19">
        <f>SUM(G2433:G2437)</f>
        <v>0</v>
      </c>
      <c r="H2438" s="18">
        <f>SUM(H2433:H2437)</f>
        <v>0</v>
      </c>
    </row>
    <row r="2439" spans="1:9">
      <c r="B2439" s="55"/>
      <c r="C2439" s="55"/>
      <c r="D2439" s="16"/>
      <c r="E2439" s="34"/>
      <c r="F2439" s="35"/>
      <c r="G2439" s="16"/>
      <c r="H2439" s="16"/>
    </row>
    <row r="2440" spans="1:9" ht="14.65" customHeight="1">
      <c r="B2440" s="643" t="s">
        <v>4503</v>
      </c>
      <c r="C2440" s="643"/>
      <c r="D2440" s="564" t="str">
        <f>D$13</f>
        <v>SIGTAP
08/2025</v>
      </c>
      <c r="E2440" s="570" t="str">
        <f>E$861</f>
        <v>CNES_ESTABELECIMENTO</v>
      </c>
      <c r="F2440" s="570"/>
      <c r="G2440" s="570"/>
      <c r="H2440" s="570"/>
    </row>
    <row r="2441" spans="1:9" ht="22.5">
      <c r="B2441" s="643"/>
      <c r="C2441" s="643"/>
      <c r="D2441" s="564"/>
      <c r="E2441" s="58" t="s">
        <v>12</v>
      </c>
      <c r="F2441" s="59" t="s">
        <v>3815</v>
      </c>
      <c r="G2441" s="60" t="s">
        <v>3756</v>
      </c>
      <c r="H2441" s="59" t="s">
        <v>3814</v>
      </c>
    </row>
    <row r="2442" spans="1:9" ht="14.25" customHeight="1">
      <c r="B2442" s="57" t="s">
        <v>2019</v>
      </c>
      <c r="C2442" s="149" t="s">
        <v>4502</v>
      </c>
      <c r="D2442" s="95">
        <v>2070</v>
      </c>
      <c r="E2442" s="253">
        <v>0</v>
      </c>
      <c r="F2442" s="45">
        <f t="shared" ref="F2442:F2443" si="332">D2442*E2442</f>
        <v>0</v>
      </c>
      <c r="G2442" s="46">
        <f t="shared" ref="G2442:G2443" si="333">E2442/12</f>
        <v>0</v>
      </c>
      <c r="H2442" s="45">
        <f t="shared" ref="H2442:H2443" si="334">F2442/12</f>
        <v>0</v>
      </c>
    </row>
    <row r="2443" spans="1:9" ht="14.25" customHeight="1">
      <c r="B2443" s="57" t="s">
        <v>3481</v>
      </c>
      <c r="C2443" s="149" t="s">
        <v>7862</v>
      </c>
      <c r="D2443" s="95">
        <v>2070</v>
      </c>
      <c r="E2443" s="253">
        <v>0</v>
      </c>
      <c r="F2443" s="45">
        <f t="shared" si="332"/>
        <v>0</v>
      </c>
      <c r="G2443" s="46">
        <f t="shared" si="333"/>
        <v>0</v>
      </c>
      <c r="H2443" s="45">
        <f t="shared" si="334"/>
        <v>0</v>
      </c>
    </row>
    <row r="2444" spans="1:9">
      <c r="B2444" s="571" t="s">
        <v>7801</v>
      </c>
      <c r="C2444" s="571"/>
      <c r="D2444" s="18">
        <f>SUM(D2442:D2443)</f>
        <v>4140</v>
      </c>
      <c r="E2444" s="19">
        <f>SUM(E2442:E2443)</f>
        <v>0</v>
      </c>
      <c r="F2444" s="18">
        <f>SUM(F2442:F2443)</f>
        <v>0</v>
      </c>
      <c r="G2444" s="19">
        <f>SUM(G2442:G2443)</f>
        <v>0</v>
      </c>
      <c r="H2444" s="18">
        <f>SUM(H2442:H2443)</f>
        <v>0</v>
      </c>
    </row>
    <row r="2445" spans="1:9">
      <c r="B2445" s="55"/>
      <c r="C2445" s="55"/>
      <c r="D2445" s="16"/>
      <c r="E2445" s="34"/>
      <c r="F2445" s="35"/>
      <c r="G2445" s="16"/>
      <c r="H2445" s="16"/>
    </row>
    <row r="2446" spans="1:9" s="5" customFormat="1" ht="15" customHeight="1">
      <c r="A2446" s="4" t="s">
        <v>730</v>
      </c>
      <c r="B2446" s="624" t="s">
        <v>730</v>
      </c>
      <c r="C2446" s="625"/>
      <c r="D2446" s="564" t="str">
        <f>D$13</f>
        <v>SIGTAP
08/2025</v>
      </c>
      <c r="E2446" s="570" t="str">
        <f>E$861</f>
        <v>CNES_ESTABELECIMENTO</v>
      </c>
      <c r="F2446" s="570"/>
      <c r="G2446" s="570"/>
      <c r="H2446" s="570"/>
      <c r="I2446" s="106"/>
    </row>
    <row r="2447" spans="1:9" s="5" customFormat="1" ht="22.5">
      <c r="A2447" s="4">
        <v>0</v>
      </c>
      <c r="B2447" s="626"/>
      <c r="C2447" s="627"/>
      <c r="D2447" s="564"/>
      <c r="E2447" s="12" t="s">
        <v>12</v>
      </c>
      <c r="F2447" s="50" t="s">
        <v>3815</v>
      </c>
      <c r="G2447" s="51" t="s">
        <v>3756</v>
      </c>
      <c r="H2447" s="50" t="s">
        <v>3814</v>
      </c>
      <c r="I2447" s="106"/>
    </row>
    <row r="2448" spans="1:9">
      <c r="A2448" s="4">
        <v>506010023</v>
      </c>
      <c r="B2448" s="14" t="s">
        <v>3490</v>
      </c>
      <c r="C2448" s="14" t="s">
        <v>4504</v>
      </c>
      <c r="D2448" s="505">
        <v>215</v>
      </c>
      <c r="E2448" s="249">
        <v>0</v>
      </c>
      <c r="F2448" s="3">
        <f>D2448*E2448</f>
        <v>0</v>
      </c>
      <c r="G2448" s="1">
        <f>E2448/12</f>
        <v>0</v>
      </c>
      <c r="H2448" s="3">
        <f>F2448/12</f>
        <v>0</v>
      </c>
    </row>
    <row r="2449" spans="1:8">
      <c r="A2449" s="4" t="s">
        <v>1</v>
      </c>
      <c r="B2449" s="583" t="s">
        <v>1</v>
      </c>
      <c r="C2449" s="584"/>
      <c r="D2449" s="18">
        <f>SUM(D2448)</f>
        <v>215</v>
      </c>
      <c r="E2449" s="19">
        <f>SUM(E2448)</f>
        <v>0</v>
      </c>
      <c r="F2449" s="18">
        <f>SUM(F2448)</f>
        <v>0</v>
      </c>
      <c r="G2449" s="19">
        <f>SUM(G2448)</f>
        <v>0</v>
      </c>
      <c r="H2449" s="18">
        <f>SUM(H2448)</f>
        <v>0</v>
      </c>
    </row>
    <row r="2450" spans="1:8">
      <c r="A2450" s="4">
        <v>0</v>
      </c>
      <c r="B2450" s="36"/>
      <c r="C2450" s="36"/>
      <c r="D2450" s="38"/>
      <c r="E2450" s="37"/>
      <c r="F2450" s="38"/>
      <c r="G2450" s="16"/>
      <c r="H2450" s="16"/>
    </row>
    <row r="2451" spans="1:8">
      <c r="B2451" s="567" t="s">
        <v>6495</v>
      </c>
      <c r="C2451" s="567"/>
      <c r="D2451" s="260">
        <f>D2422+D2429+D2438+D2444+D2449</f>
        <v>127025.98000000003</v>
      </c>
      <c r="E2451" s="261">
        <f>E2422+E2429+E2438+E2444+E2449</f>
        <v>0</v>
      </c>
      <c r="F2451" s="260">
        <f>F2422+F2429+F2438+F2444+F2449</f>
        <v>0</v>
      </c>
      <c r="G2451" s="261">
        <f>G2422+G2429+G2438+G2444+G2449</f>
        <v>0</v>
      </c>
      <c r="H2451" s="260">
        <f>H2422+H2429+H2438+H2444+H2449</f>
        <v>0</v>
      </c>
    </row>
    <row r="2452" spans="1:8">
      <c r="B2452" s="89"/>
      <c r="C2452" s="89"/>
      <c r="D2452" s="90"/>
      <c r="E2452" s="264"/>
      <c r="F2452" s="90"/>
      <c r="G2452" s="41"/>
      <c r="H2452" s="41"/>
    </row>
    <row r="2453" spans="1:8">
      <c r="B2453" s="565" t="s">
        <v>4506</v>
      </c>
      <c r="C2453" s="566"/>
      <c r="D2453" s="262">
        <f>D2325+D2364+D2380+D2451</f>
        <v>175445.41000000003</v>
      </c>
      <c r="E2453" s="263">
        <f>E2325+E2364+E2380+E2451</f>
        <v>0</v>
      </c>
      <c r="F2453" s="262">
        <f>F2325+F2364+F2380+F2451</f>
        <v>0</v>
      </c>
      <c r="G2453" s="263">
        <f>G2325+G2364+G2380+G2451</f>
        <v>0</v>
      </c>
      <c r="H2453" s="262">
        <f>H2325+H2364+H2380+H2451</f>
        <v>0</v>
      </c>
    </row>
    <row r="2454" spans="1:8">
      <c r="B2454" s="16"/>
      <c r="C2454" s="16"/>
      <c r="D2454" s="35"/>
      <c r="E2454" s="34"/>
      <c r="F2454" s="35"/>
      <c r="G2454" s="16"/>
      <c r="H2454" s="16"/>
    </row>
    <row r="2455" spans="1:8">
      <c r="B2455" s="569" t="s">
        <v>4512</v>
      </c>
      <c r="C2455" s="569"/>
      <c r="D2455" s="569"/>
      <c r="E2455" s="569"/>
      <c r="F2455" s="569"/>
      <c r="G2455" s="569"/>
      <c r="H2455" s="569"/>
    </row>
    <row r="2456" spans="1:8">
      <c r="B2456" s="16"/>
      <c r="C2456" s="16"/>
      <c r="D2456" s="35"/>
      <c r="E2456" s="34"/>
      <c r="F2456" s="35"/>
      <c r="G2456" s="16"/>
      <c r="H2456" s="16"/>
    </row>
    <row r="2457" spans="1:8" ht="14.65" customHeight="1">
      <c r="B2457" s="643" t="s">
        <v>4509</v>
      </c>
      <c r="C2457" s="643"/>
      <c r="D2457" s="564" t="str">
        <f>D$13</f>
        <v>SIGTAP
08/2025</v>
      </c>
      <c r="E2457" s="570" t="str">
        <f>E$861</f>
        <v>CNES_ESTABELECIMENTO</v>
      </c>
      <c r="F2457" s="570"/>
      <c r="G2457" s="570"/>
      <c r="H2457" s="570"/>
    </row>
    <row r="2458" spans="1:8" ht="22.5">
      <c r="B2458" s="643"/>
      <c r="C2458" s="643"/>
      <c r="D2458" s="564"/>
      <c r="E2458" s="58" t="s">
        <v>12</v>
      </c>
      <c r="F2458" s="59" t="s">
        <v>3815</v>
      </c>
      <c r="G2458" s="60" t="s">
        <v>3756</v>
      </c>
      <c r="H2458" s="59" t="s">
        <v>3814</v>
      </c>
    </row>
    <row r="2459" spans="1:8" ht="14.25" customHeight="1">
      <c r="B2459" s="139" t="s">
        <v>3516</v>
      </c>
      <c r="C2459" s="100" t="s">
        <v>7692</v>
      </c>
      <c r="D2459" s="497">
        <v>1134.52</v>
      </c>
      <c r="E2459" s="253">
        <v>0</v>
      </c>
      <c r="F2459" s="45">
        <f t="shared" ref="F2459:F2489" si="335">D2459*E2459</f>
        <v>0</v>
      </c>
      <c r="G2459" s="46">
        <f t="shared" ref="G2459:G2489" si="336">E2459/12</f>
        <v>0</v>
      </c>
      <c r="H2459" s="45">
        <f t="shared" ref="H2459:H2489" si="337">F2459/12</f>
        <v>0</v>
      </c>
    </row>
    <row r="2460" spans="1:8" ht="14.25" customHeight="1">
      <c r="B2460" s="139" t="s">
        <v>3517</v>
      </c>
      <c r="C2460" s="100" t="s">
        <v>7693</v>
      </c>
      <c r="D2460" s="497">
        <v>1649</v>
      </c>
      <c r="E2460" s="253">
        <v>0</v>
      </c>
      <c r="F2460" s="45">
        <f t="shared" si="335"/>
        <v>0</v>
      </c>
      <c r="G2460" s="46">
        <f t="shared" si="336"/>
        <v>0</v>
      </c>
      <c r="H2460" s="45">
        <f t="shared" si="337"/>
        <v>0</v>
      </c>
    </row>
    <row r="2461" spans="1:8" ht="14.25" customHeight="1">
      <c r="B2461" s="139" t="s">
        <v>3518</v>
      </c>
      <c r="C2461" s="100" t="s">
        <v>7694</v>
      </c>
      <c r="D2461" s="497">
        <v>5593.65</v>
      </c>
      <c r="E2461" s="253">
        <v>0</v>
      </c>
      <c r="F2461" s="45">
        <f t="shared" si="335"/>
        <v>0</v>
      </c>
      <c r="G2461" s="46">
        <f t="shared" si="336"/>
        <v>0</v>
      </c>
      <c r="H2461" s="45">
        <f t="shared" si="337"/>
        <v>0</v>
      </c>
    </row>
    <row r="2462" spans="1:8" ht="14.25" customHeight="1">
      <c r="B2462" s="139" t="s">
        <v>3519</v>
      </c>
      <c r="C2462" s="100" t="s">
        <v>7695</v>
      </c>
      <c r="D2462" s="497">
        <v>739</v>
      </c>
      <c r="E2462" s="253">
        <v>0</v>
      </c>
      <c r="F2462" s="45">
        <f t="shared" si="335"/>
        <v>0</v>
      </c>
      <c r="G2462" s="46">
        <f t="shared" si="336"/>
        <v>0</v>
      </c>
      <c r="H2462" s="45">
        <f t="shared" si="337"/>
        <v>0</v>
      </c>
    </row>
    <row r="2463" spans="1:8" ht="14.25" customHeight="1">
      <c r="B2463" s="139" t="s">
        <v>3520</v>
      </c>
      <c r="C2463" s="100" t="s">
        <v>7696</v>
      </c>
      <c r="D2463" s="497">
        <v>1139</v>
      </c>
      <c r="E2463" s="253">
        <v>0</v>
      </c>
      <c r="F2463" s="45">
        <f t="shared" si="335"/>
        <v>0</v>
      </c>
      <c r="G2463" s="46">
        <f t="shared" si="336"/>
        <v>0</v>
      </c>
      <c r="H2463" s="45">
        <f t="shared" si="337"/>
        <v>0</v>
      </c>
    </row>
    <row r="2464" spans="1:8" ht="14.25" customHeight="1">
      <c r="B2464" s="139" t="s">
        <v>3521</v>
      </c>
      <c r="C2464" s="100" t="s">
        <v>7697</v>
      </c>
      <c r="D2464" s="497">
        <v>450</v>
      </c>
      <c r="E2464" s="253">
        <v>0</v>
      </c>
      <c r="F2464" s="45">
        <f t="shared" si="335"/>
        <v>0</v>
      </c>
      <c r="G2464" s="46">
        <f t="shared" si="336"/>
        <v>0</v>
      </c>
      <c r="H2464" s="45">
        <f t="shared" si="337"/>
        <v>0</v>
      </c>
    </row>
    <row r="2465" spans="2:8" ht="14.25" customHeight="1">
      <c r="B2465" s="139" t="s">
        <v>3522</v>
      </c>
      <c r="C2465" s="100" t="s">
        <v>7698</v>
      </c>
      <c r="D2465" s="497">
        <v>136.34</v>
      </c>
      <c r="E2465" s="253">
        <v>0</v>
      </c>
      <c r="F2465" s="45">
        <f t="shared" si="335"/>
        <v>0</v>
      </c>
      <c r="G2465" s="46">
        <f t="shared" si="336"/>
        <v>0</v>
      </c>
      <c r="H2465" s="45">
        <f t="shared" si="337"/>
        <v>0</v>
      </c>
    </row>
    <row r="2466" spans="2:8" ht="14.25" customHeight="1">
      <c r="B2466" s="139" t="s">
        <v>3523</v>
      </c>
      <c r="C2466" s="100" t="s">
        <v>7699</v>
      </c>
      <c r="D2466" s="497">
        <v>132</v>
      </c>
      <c r="E2466" s="253">
        <v>0</v>
      </c>
      <c r="F2466" s="45">
        <f t="shared" si="335"/>
        <v>0</v>
      </c>
      <c r="G2466" s="46">
        <f t="shared" si="336"/>
        <v>0</v>
      </c>
      <c r="H2466" s="45">
        <f t="shared" si="337"/>
        <v>0</v>
      </c>
    </row>
    <row r="2467" spans="2:8" ht="14.25" customHeight="1">
      <c r="B2467" s="139" t="s">
        <v>3524</v>
      </c>
      <c r="C2467" s="100" t="s">
        <v>7700</v>
      </c>
      <c r="D2467" s="497">
        <v>62.5</v>
      </c>
      <c r="E2467" s="253">
        <v>0</v>
      </c>
      <c r="F2467" s="45">
        <f t="shared" si="335"/>
        <v>0</v>
      </c>
      <c r="G2467" s="46">
        <f t="shared" si="336"/>
        <v>0</v>
      </c>
      <c r="H2467" s="45">
        <f t="shared" si="337"/>
        <v>0</v>
      </c>
    </row>
    <row r="2468" spans="2:8" ht="14.25" customHeight="1">
      <c r="B2468" s="139" t="s">
        <v>3525</v>
      </c>
      <c r="C2468" s="100" t="s">
        <v>7701</v>
      </c>
      <c r="D2468" s="497">
        <v>90.5</v>
      </c>
      <c r="E2468" s="253">
        <v>0</v>
      </c>
      <c r="F2468" s="45">
        <f t="shared" si="335"/>
        <v>0</v>
      </c>
      <c r="G2468" s="46">
        <f t="shared" si="336"/>
        <v>0</v>
      </c>
      <c r="H2468" s="45">
        <f t="shared" si="337"/>
        <v>0</v>
      </c>
    </row>
    <row r="2469" spans="2:8" ht="14.25" customHeight="1">
      <c r="B2469" s="139" t="s">
        <v>3526</v>
      </c>
      <c r="C2469" s="100" t="s">
        <v>7702</v>
      </c>
      <c r="D2469" s="497">
        <v>90.5</v>
      </c>
      <c r="E2469" s="253">
        <v>0</v>
      </c>
      <c r="F2469" s="45">
        <f t="shared" si="335"/>
        <v>0</v>
      </c>
      <c r="G2469" s="46">
        <f t="shared" si="336"/>
        <v>0</v>
      </c>
      <c r="H2469" s="45">
        <f t="shared" si="337"/>
        <v>0</v>
      </c>
    </row>
    <row r="2470" spans="2:8" ht="14.25" customHeight="1">
      <c r="B2470" s="139" t="s">
        <v>3527</v>
      </c>
      <c r="C2470" s="100" t="s">
        <v>7703</v>
      </c>
      <c r="D2470" s="497">
        <v>82.8</v>
      </c>
      <c r="E2470" s="253">
        <v>0</v>
      </c>
      <c r="F2470" s="45">
        <f t="shared" si="335"/>
        <v>0</v>
      </c>
      <c r="G2470" s="46">
        <f t="shared" si="336"/>
        <v>0</v>
      </c>
      <c r="H2470" s="45">
        <f t="shared" si="337"/>
        <v>0</v>
      </c>
    </row>
    <row r="2471" spans="2:8" ht="14.25" customHeight="1">
      <c r="B2471" s="139" t="s">
        <v>3528</v>
      </c>
      <c r="C2471" s="100" t="s">
        <v>7704</v>
      </c>
      <c r="D2471" s="497">
        <v>132</v>
      </c>
      <c r="E2471" s="253">
        <v>0</v>
      </c>
      <c r="F2471" s="45">
        <f t="shared" si="335"/>
        <v>0</v>
      </c>
      <c r="G2471" s="46">
        <f t="shared" si="336"/>
        <v>0</v>
      </c>
      <c r="H2471" s="45">
        <f t="shared" si="337"/>
        <v>0</v>
      </c>
    </row>
    <row r="2472" spans="2:8" ht="14.25" customHeight="1">
      <c r="B2472" s="139" t="s">
        <v>3529</v>
      </c>
      <c r="C2472" s="100" t="s">
        <v>7705</v>
      </c>
      <c r="D2472" s="497">
        <v>57</v>
      </c>
      <c r="E2472" s="253">
        <v>0</v>
      </c>
      <c r="F2472" s="45">
        <f t="shared" si="335"/>
        <v>0</v>
      </c>
      <c r="G2472" s="46">
        <f t="shared" si="336"/>
        <v>0</v>
      </c>
      <c r="H2472" s="45">
        <f t="shared" si="337"/>
        <v>0</v>
      </c>
    </row>
    <row r="2473" spans="2:8" ht="14.25" customHeight="1">
      <c r="B2473" s="139" t="s">
        <v>7676</v>
      </c>
      <c r="C2473" s="100" t="s">
        <v>7706</v>
      </c>
      <c r="D2473" s="497">
        <v>15007.5</v>
      </c>
      <c r="E2473" s="253">
        <v>0</v>
      </c>
      <c r="F2473" s="45">
        <f t="shared" si="335"/>
        <v>0</v>
      </c>
      <c r="G2473" s="46">
        <f t="shared" si="336"/>
        <v>0</v>
      </c>
      <c r="H2473" s="45">
        <f t="shared" si="337"/>
        <v>0</v>
      </c>
    </row>
    <row r="2474" spans="2:8" ht="14.25" customHeight="1">
      <c r="B2474" s="139" t="s">
        <v>7677</v>
      </c>
      <c r="C2474" s="100" t="s">
        <v>7707</v>
      </c>
      <c r="D2474" s="497">
        <v>15983.33</v>
      </c>
      <c r="E2474" s="253">
        <v>0</v>
      </c>
      <c r="F2474" s="45">
        <f t="shared" si="335"/>
        <v>0</v>
      </c>
      <c r="G2474" s="46">
        <f t="shared" si="336"/>
        <v>0</v>
      </c>
      <c r="H2474" s="45">
        <f t="shared" si="337"/>
        <v>0</v>
      </c>
    </row>
    <row r="2475" spans="2:8" ht="14.25" customHeight="1">
      <c r="B2475" s="139" t="s">
        <v>7863</v>
      </c>
      <c r="C2475" s="100" t="s">
        <v>7864</v>
      </c>
      <c r="D2475" s="497">
        <v>2227.16</v>
      </c>
      <c r="E2475" s="253">
        <v>0</v>
      </c>
      <c r="F2475" s="45">
        <f t="shared" si="335"/>
        <v>0</v>
      </c>
      <c r="G2475" s="46">
        <f t="shared" si="336"/>
        <v>0</v>
      </c>
      <c r="H2475" s="45">
        <f t="shared" si="337"/>
        <v>0</v>
      </c>
    </row>
    <row r="2476" spans="2:8" ht="14.25" customHeight="1">
      <c r="B2476" s="139" t="s">
        <v>7678</v>
      </c>
      <c r="C2476" s="100" t="s">
        <v>7708</v>
      </c>
      <c r="D2476" s="497">
        <v>0</v>
      </c>
      <c r="E2476" s="253">
        <v>0</v>
      </c>
      <c r="F2476" s="45">
        <f t="shared" si="335"/>
        <v>0</v>
      </c>
      <c r="G2476" s="46">
        <f t="shared" si="336"/>
        <v>0</v>
      </c>
      <c r="H2476" s="45">
        <f t="shared" si="337"/>
        <v>0</v>
      </c>
    </row>
    <row r="2477" spans="2:8" ht="14.25" customHeight="1">
      <c r="B2477" s="139" t="s">
        <v>7679</v>
      </c>
      <c r="C2477" s="100" t="s">
        <v>7709</v>
      </c>
      <c r="D2477" s="497">
        <v>0</v>
      </c>
      <c r="E2477" s="253">
        <v>0</v>
      </c>
      <c r="F2477" s="45">
        <f t="shared" si="335"/>
        <v>0</v>
      </c>
      <c r="G2477" s="46">
        <f t="shared" si="336"/>
        <v>0</v>
      </c>
      <c r="H2477" s="45">
        <f t="shared" si="337"/>
        <v>0</v>
      </c>
    </row>
    <row r="2478" spans="2:8" ht="14.25" customHeight="1">
      <c r="B2478" s="139" t="s">
        <v>7680</v>
      </c>
      <c r="C2478" s="100" t="s">
        <v>7710</v>
      </c>
      <c r="D2478" s="497">
        <v>0</v>
      </c>
      <c r="E2478" s="253">
        <v>0</v>
      </c>
      <c r="F2478" s="45">
        <f t="shared" si="335"/>
        <v>0</v>
      </c>
      <c r="G2478" s="46">
        <f t="shared" si="336"/>
        <v>0</v>
      </c>
      <c r="H2478" s="45">
        <f t="shared" si="337"/>
        <v>0</v>
      </c>
    </row>
    <row r="2479" spans="2:8" ht="14.25" customHeight="1">
      <c r="B2479" s="139" t="s">
        <v>7681</v>
      </c>
      <c r="C2479" s="100" t="s">
        <v>7711</v>
      </c>
      <c r="D2479" s="497">
        <v>0</v>
      </c>
      <c r="E2479" s="253">
        <v>0</v>
      </c>
      <c r="F2479" s="45">
        <f t="shared" si="335"/>
        <v>0</v>
      </c>
      <c r="G2479" s="46">
        <f t="shared" si="336"/>
        <v>0</v>
      </c>
      <c r="H2479" s="45">
        <f t="shared" si="337"/>
        <v>0</v>
      </c>
    </row>
    <row r="2480" spans="2:8" ht="14.25" customHeight="1">
      <c r="B2480" s="139" t="s">
        <v>7682</v>
      </c>
      <c r="C2480" s="100" t="s">
        <v>7712</v>
      </c>
      <c r="D2480" s="497">
        <v>0</v>
      </c>
      <c r="E2480" s="253">
        <v>0</v>
      </c>
      <c r="F2480" s="45">
        <f t="shared" si="335"/>
        <v>0</v>
      </c>
      <c r="G2480" s="46">
        <f t="shared" si="336"/>
        <v>0</v>
      </c>
      <c r="H2480" s="45">
        <f t="shared" si="337"/>
        <v>0</v>
      </c>
    </row>
    <row r="2481" spans="1:9" ht="14.25" customHeight="1">
      <c r="B2481" s="139" t="s">
        <v>7683</v>
      </c>
      <c r="C2481" s="100" t="s">
        <v>7713</v>
      </c>
      <c r="D2481" s="497">
        <v>0</v>
      </c>
      <c r="E2481" s="253">
        <v>0</v>
      </c>
      <c r="F2481" s="45">
        <f t="shared" si="335"/>
        <v>0</v>
      </c>
      <c r="G2481" s="46">
        <f t="shared" si="336"/>
        <v>0</v>
      </c>
      <c r="H2481" s="45">
        <f t="shared" si="337"/>
        <v>0</v>
      </c>
    </row>
    <row r="2482" spans="1:9" ht="14.25" customHeight="1">
      <c r="B2482" s="139" t="s">
        <v>7684</v>
      </c>
      <c r="C2482" s="100" t="s">
        <v>7714</v>
      </c>
      <c r="D2482" s="497">
        <v>0</v>
      </c>
      <c r="E2482" s="253">
        <v>0</v>
      </c>
      <c r="F2482" s="45">
        <f t="shared" si="335"/>
        <v>0</v>
      </c>
      <c r="G2482" s="46">
        <f t="shared" si="336"/>
        <v>0</v>
      </c>
      <c r="H2482" s="45">
        <f t="shared" si="337"/>
        <v>0</v>
      </c>
    </row>
    <row r="2483" spans="1:9" ht="14.25" customHeight="1">
      <c r="B2483" s="139" t="s">
        <v>7685</v>
      </c>
      <c r="C2483" s="100" t="s">
        <v>7715</v>
      </c>
      <c r="D2483" s="497">
        <v>0</v>
      </c>
      <c r="E2483" s="253">
        <v>0</v>
      </c>
      <c r="F2483" s="45">
        <f t="shared" si="335"/>
        <v>0</v>
      </c>
      <c r="G2483" s="46">
        <f t="shared" si="336"/>
        <v>0</v>
      </c>
      <c r="H2483" s="45">
        <f t="shared" si="337"/>
        <v>0</v>
      </c>
    </row>
    <row r="2484" spans="1:9" ht="14.25" customHeight="1">
      <c r="B2484" s="139" t="s">
        <v>7686</v>
      </c>
      <c r="C2484" s="100" t="s">
        <v>7716</v>
      </c>
      <c r="D2484" s="497">
        <v>0</v>
      </c>
      <c r="E2484" s="253">
        <v>0</v>
      </c>
      <c r="F2484" s="45">
        <f t="shared" si="335"/>
        <v>0</v>
      </c>
      <c r="G2484" s="46">
        <f t="shared" si="336"/>
        <v>0</v>
      </c>
      <c r="H2484" s="45">
        <f t="shared" si="337"/>
        <v>0</v>
      </c>
    </row>
    <row r="2485" spans="1:9" ht="14.25" customHeight="1">
      <c r="B2485" s="139" t="s">
        <v>7687</v>
      </c>
      <c r="C2485" s="100" t="s">
        <v>7717</v>
      </c>
      <c r="D2485" s="497">
        <v>0</v>
      </c>
      <c r="E2485" s="253">
        <v>0</v>
      </c>
      <c r="F2485" s="45">
        <f t="shared" si="335"/>
        <v>0</v>
      </c>
      <c r="G2485" s="46">
        <f t="shared" si="336"/>
        <v>0</v>
      </c>
      <c r="H2485" s="45">
        <f t="shared" si="337"/>
        <v>0</v>
      </c>
    </row>
    <row r="2486" spans="1:9" ht="14.25" customHeight="1">
      <c r="B2486" s="139" t="s">
        <v>7688</v>
      </c>
      <c r="C2486" s="100" t="s">
        <v>7718</v>
      </c>
      <c r="D2486" s="497">
        <v>0</v>
      </c>
      <c r="E2486" s="253">
        <v>0</v>
      </c>
      <c r="F2486" s="45">
        <f t="shared" si="335"/>
        <v>0</v>
      </c>
      <c r="G2486" s="46">
        <f t="shared" si="336"/>
        <v>0</v>
      </c>
      <c r="H2486" s="45">
        <f t="shared" si="337"/>
        <v>0</v>
      </c>
    </row>
    <row r="2487" spans="1:9" ht="14.25" customHeight="1">
      <c r="B2487" s="139" t="s">
        <v>7689</v>
      </c>
      <c r="C2487" s="100" t="s">
        <v>7719</v>
      </c>
      <c r="D2487" s="497">
        <v>0</v>
      </c>
      <c r="E2487" s="253">
        <v>0</v>
      </c>
      <c r="F2487" s="45">
        <f t="shared" si="335"/>
        <v>0</v>
      </c>
      <c r="G2487" s="46">
        <f t="shared" si="336"/>
        <v>0</v>
      </c>
      <c r="H2487" s="45">
        <f t="shared" si="337"/>
        <v>0</v>
      </c>
    </row>
    <row r="2488" spans="1:9" ht="14.25" customHeight="1">
      <c r="B2488" s="139" t="s">
        <v>7690</v>
      </c>
      <c r="C2488" s="100" t="s">
        <v>7720</v>
      </c>
      <c r="D2488" s="497">
        <v>0</v>
      </c>
      <c r="E2488" s="253">
        <v>0</v>
      </c>
      <c r="F2488" s="45">
        <f t="shared" si="335"/>
        <v>0</v>
      </c>
      <c r="G2488" s="46">
        <f t="shared" si="336"/>
        <v>0</v>
      </c>
      <c r="H2488" s="45">
        <f t="shared" si="337"/>
        <v>0</v>
      </c>
    </row>
    <row r="2489" spans="1:9" ht="14.25" customHeight="1">
      <c r="B2489" s="139" t="s">
        <v>7691</v>
      </c>
      <c r="C2489" s="100" t="s">
        <v>7721</v>
      </c>
      <c r="D2489" s="497">
        <v>0</v>
      </c>
      <c r="E2489" s="253">
        <v>0</v>
      </c>
      <c r="F2489" s="45">
        <f t="shared" si="335"/>
        <v>0</v>
      </c>
      <c r="G2489" s="46">
        <f t="shared" si="336"/>
        <v>0</v>
      </c>
      <c r="H2489" s="45">
        <f t="shared" si="337"/>
        <v>0</v>
      </c>
    </row>
    <row r="2490" spans="1:9">
      <c r="B2490" s="574" t="s">
        <v>7865</v>
      </c>
      <c r="C2490" s="574"/>
      <c r="D2490" s="143">
        <f>SUM(D2459:D2489)</f>
        <v>44706.8</v>
      </c>
      <c r="E2490" s="19">
        <f>SUM(E2459:E2489)</f>
        <v>0</v>
      </c>
      <c r="F2490" s="18">
        <f>SUM(F2459:F2489)</f>
        <v>0</v>
      </c>
      <c r="G2490" s="19">
        <f>SUM(G2459:G2489)</f>
        <v>0</v>
      </c>
      <c r="H2490" s="18">
        <f>SUM(H2459:H2489)</f>
        <v>0</v>
      </c>
    </row>
    <row r="2491" spans="1:9">
      <c r="B2491" s="55"/>
      <c r="C2491" s="55"/>
      <c r="D2491" s="35"/>
      <c r="E2491" s="34"/>
      <c r="F2491" s="35"/>
      <c r="G2491" s="16"/>
      <c r="H2491" s="16"/>
    </row>
    <row r="2492" spans="1:9" s="5" customFormat="1" ht="15" customHeight="1">
      <c r="A2492" s="4" t="s">
        <v>731</v>
      </c>
      <c r="B2492" s="624" t="s">
        <v>4513</v>
      </c>
      <c r="C2492" s="625"/>
      <c r="D2492" s="564" t="str">
        <f>D$13</f>
        <v>SIGTAP
08/2025</v>
      </c>
      <c r="E2492" s="570" t="str">
        <f>E$861</f>
        <v>CNES_ESTABELECIMENTO</v>
      </c>
      <c r="F2492" s="570"/>
      <c r="G2492" s="570"/>
      <c r="H2492" s="570"/>
      <c r="I2492" s="106"/>
    </row>
    <row r="2493" spans="1:9" s="5" customFormat="1" ht="22.5">
      <c r="A2493" s="4">
        <v>0</v>
      </c>
      <c r="B2493" s="626"/>
      <c r="C2493" s="627"/>
      <c r="D2493" s="564"/>
      <c r="E2493" s="58" t="s">
        <v>12</v>
      </c>
      <c r="F2493" s="59" t="s">
        <v>3815</v>
      </c>
      <c r="G2493" s="60" t="s">
        <v>3756</v>
      </c>
      <c r="H2493" s="59" t="s">
        <v>3814</v>
      </c>
      <c r="I2493" s="106"/>
    </row>
    <row r="2494" spans="1:9">
      <c r="A2494" s="4">
        <v>702100013</v>
      </c>
      <c r="B2494" s="100" t="s">
        <v>732</v>
      </c>
      <c r="C2494" s="100" t="s">
        <v>5604</v>
      </c>
      <c r="D2494" s="62">
        <v>482.34</v>
      </c>
      <c r="E2494" s="253">
        <v>0</v>
      </c>
      <c r="F2494" s="45">
        <f t="shared" ref="F2494:F2504" si="338">D2494*E2494</f>
        <v>0</v>
      </c>
      <c r="G2494" s="46">
        <f t="shared" ref="G2494:G2504" si="339">E2494/12</f>
        <v>0</v>
      </c>
      <c r="H2494" s="45">
        <f t="shared" ref="H2494:H2504" si="340">F2494/12</f>
        <v>0</v>
      </c>
    </row>
    <row r="2495" spans="1:9">
      <c r="B2495" s="100" t="s">
        <v>734</v>
      </c>
      <c r="C2495" s="100" t="s">
        <v>5605</v>
      </c>
      <c r="D2495" s="62">
        <v>64.760000000000005</v>
      </c>
      <c r="E2495" s="253">
        <v>0</v>
      </c>
      <c r="F2495" s="45">
        <f t="shared" si="338"/>
        <v>0</v>
      </c>
      <c r="G2495" s="46">
        <f t="shared" si="339"/>
        <v>0</v>
      </c>
      <c r="H2495" s="45">
        <f t="shared" si="340"/>
        <v>0</v>
      </c>
    </row>
    <row r="2496" spans="1:9">
      <c r="B2496" s="100" t="s">
        <v>2026</v>
      </c>
      <c r="C2496" s="100" t="s">
        <v>5606</v>
      </c>
      <c r="D2496" s="62">
        <v>149.75</v>
      </c>
      <c r="E2496" s="253">
        <v>0</v>
      </c>
      <c r="F2496" s="45">
        <f t="shared" si="338"/>
        <v>0</v>
      </c>
      <c r="G2496" s="46">
        <f t="shared" si="339"/>
        <v>0</v>
      </c>
      <c r="H2496" s="45">
        <f t="shared" si="340"/>
        <v>0</v>
      </c>
    </row>
    <row r="2497" spans="1:8">
      <c r="B2497" s="100" t="s">
        <v>735</v>
      </c>
      <c r="C2497" s="100" t="s">
        <v>6885</v>
      </c>
      <c r="D2497" s="62">
        <v>2984.56</v>
      </c>
      <c r="E2497" s="253">
        <v>0</v>
      </c>
      <c r="F2497" s="45">
        <f t="shared" si="338"/>
        <v>0</v>
      </c>
      <c r="G2497" s="46">
        <f t="shared" si="339"/>
        <v>0</v>
      </c>
      <c r="H2497" s="45">
        <f t="shared" si="340"/>
        <v>0</v>
      </c>
    </row>
    <row r="2498" spans="1:8">
      <c r="B2498" s="100" t="s">
        <v>3696</v>
      </c>
      <c r="C2498" s="100" t="s">
        <v>5607</v>
      </c>
      <c r="D2498" s="62">
        <v>1255.74</v>
      </c>
      <c r="E2498" s="253">
        <v>0</v>
      </c>
      <c r="F2498" s="45">
        <f t="shared" si="338"/>
        <v>0</v>
      </c>
      <c r="G2498" s="46">
        <f t="shared" si="339"/>
        <v>0</v>
      </c>
      <c r="H2498" s="45">
        <f t="shared" si="340"/>
        <v>0</v>
      </c>
    </row>
    <row r="2499" spans="1:8">
      <c r="B2499" s="100" t="s">
        <v>733</v>
      </c>
      <c r="C2499" s="100" t="s">
        <v>5608</v>
      </c>
      <c r="D2499" s="62">
        <v>2354.17</v>
      </c>
      <c r="E2499" s="253">
        <v>0</v>
      </c>
      <c r="F2499" s="45">
        <f t="shared" si="338"/>
        <v>0</v>
      </c>
      <c r="G2499" s="46">
        <f t="shared" si="339"/>
        <v>0</v>
      </c>
      <c r="H2499" s="45">
        <f t="shared" si="340"/>
        <v>0</v>
      </c>
    </row>
    <row r="2500" spans="1:8">
      <c r="B2500" s="100" t="s">
        <v>3697</v>
      </c>
      <c r="C2500" s="100" t="s">
        <v>5609</v>
      </c>
      <c r="D2500" s="62">
        <v>609.39</v>
      </c>
      <c r="E2500" s="253">
        <v>0</v>
      </c>
      <c r="F2500" s="45">
        <f t="shared" si="338"/>
        <v>0</v>
      </c>
      <c r="G2500" s="46">
        <f t="shared" si="339"/>
        <v>0</v>
      </c>
      <c r="H2500" s="45">
        <f t="shared" si="340"/>
        <v>0</v>
      </c>
    </row>
    <row r="2501" spans="1:8">
      <c r="B2501" s="100" t="s">
        <v>3698</v>
      </c>
      <c r="C2501" s="100" t="s">
        <v>5610</v>
      </c>
      <c r="D2501" s="62">
        <v>946.84</v>
      </c>
      <c r="E2501" s="253">
        <v>0</v>
      </c>
      <c r="F2501" s="45">
        <f t="shared" si="338"/>
        <v>0</v>
      </c>
      <c r="G2501" s="46">
        <f t="shared" si="339"/>
        <v>0</v>
      </c>
      <c r="H2501" s="45">
        <f t="shared" si="340"/>
        <v>0</v>
      </c>
    </row>
    <row r="2502" spans="1:8">
      <c r="B2502" s="100" t="s">
        <v>736</v>
      </c>
      <c r="C2502" s="100" t="s">
        <v>5611</v>
      </c>
      <c r="D2502" s="62">
        <v>21.59</v>
      </c>
      <c r="E2502" s="253">
        <v>0</v>
      </c>
      <c r="F2502" s="45">
        <f t="shared" si="338"/>
        <v>0</v>
      </c>
      <c r="G2502" s="46">
        <f t="shared" si="339"/>
        <v>0</v>
      </c>
      <c r="H2502" s="45">
        <f t="shared" si="340"/>
        <v>0</v>
      </c>
    </row>
    <row r="2503" spans="1:8">
      <c r="B2503" s="100" t="s">
        <v>737</v>
      </c>
      <c r="C2503" s="100" t="s">
        <v>5612</v>
      </c>
      <c r="D2503" s="62">
        <v>15.41</v>
      </c>
      <c r="E2503" s="253">
        <v>0</v>
      </c>
      <c r="F2503" s="45">
        <f t="shared" si="338"/>
        <v>0</v>
      </c>
      <c r="G2503" s="46">
        <f t="shared" si="339"/>
        <v>0</v>
      </c>
      <c r="H2503" s="45">
        <f t="shared" si="340"/>
        <v>0</v>
      </c>
    </row>
    <row r="2504" spans="1:8">
      <c r="B2504" s="100" t="s">
        <v>3699</v>
      </c>
      <c r="C2504" s="100" t="s">
        <v>5613</v>
      </c>
      <c r="D2504" s="62">
        <v>500</v>
      </c>
      <c r="E2504" s="253">
        <v>0</v>
      </c>
      <c r="F2504" s="45">
        <f t="shared" si="338"/>
        <v>0</v>
      </c>
      <c r="G2504" s="46">
        <f t="shared" si="339"/>
        <v>0</v>
      </c>
      <c r="H2504" s="45">
        <f t="shared" si="340"/>
        <v>0</v>
      </c>
    </row>
    <row r="2505" spans="1:8">
      <c r="B2505" s="571" t="s">
        <v>7729</v>
      </c>
      <c r="C2505" s="571"/>
      <c r="D2505" s="18">
        <f>SUM(D2494:D2504)</f>
        <v>9384.5499999999993</v>
      </c>
      <c r="E2505" s="19">
        <f>SUM(E2494:E2504)</f>
        <v>0</v>
      </c>
      <c r="F2505" s="18">
        <f>SUM(F2494:F2504)</f>
        <v>0</v>
      </c>
      <c r="G2505" s="19">
        <f>SUM(G2494:G2504)</f>
        <v>0</v>
      </c>
      <c r="H2505" s="18">
        <f>SUM(H2494:H2504)</f>
        <v>0</v>
      </c>
    </row>
    <row r="2506" spans="1:8">
      <c r="A2506" s="4">
        <v>0</v>
      </c>
      <c r="B2506" s="16"/>
      <c r="C2506" s="16"/>
      <c r="D2506" s="16"/>
      <c r="E2506" s="34"/>
      <c r="F2506" s="35"/>
      <c r="G2506" s="16"/>
      <c r="H2506" s="16"/>
    </row>
    <row r="2507" spans="1:8">
      <c r="B2507" s="567" t="s">
        <v>6495</v>
      </c>
      <c r="C2507" s="567"/>
      <c r="D2507" s="260">
        <f>D2490+D2505</f>
        <v>54091.350000000006</v>
      </c>
      <c r="E2507" s="261">
        <f>E2490+E2505</f>
        <v>0</v>
      </c>
      <c r="F2507" s="260">
        <f>F2490+F2505</f>
        <v>0</v>
      </c>
      <c r="G2507" s="261">
        <f>G2490+G2505</f>
        <v>0</v>
      </c>
      <c r="H2507" s="260">
        <f>H2490+H2505</f>
        <v>0</v>
      </c>
    </row>
    <row r="2508" spans="1:8">
      <c r="B2508" s="41"/>
      <c r="C2508" s="41"/>
      <c r="D2508" s="41"/>
      <c r="E2508" s="88"/>
      <c r="F2508" s="92"/>
      <c r="G2508" s="41"/>
      <c r="H2508" s="41"/>
    </row>
    <row r="2509" spans="1:8">
      <c r="B2509" s="565" t="s">
        <v>5623</v>
      </c>
      <c r="C2509" s="566"/>
      <c r="D2509" s="262">
        <f>D2507</f>
        <v>54091.350000000006</v>
      </c>
      <c r="E2509" s="263">
        <f>E2507</f>
        <v>0</v>
      </c>
      <c r="F2509" s="262">
        <f>F2507</f>
        <v>0</v>
      </c>
      <c r="G2509" s="263">
        <f>G2507</f>
        <v>0</v>
      </c>
      <c r="H2509" s="262">
        <f>H2507</f>
        <v>0</v>
      </c>
    </row>
    <row r="2510" spans="1:8">
      <c r="B2510" s="41"/>
      <c r="C2510" s="41"/>
      <c r="D2510" s="41"/>
      <c r="E2510" s="88"/>
      <c r="F2510" s="92"/>
      <c r="G2510" s="41"/>
      <c r="H2510" s="41"/>
    </row>
    <row r="2511" spans="1:8">
      <c r="A2511" s="4" t="s">
        <v>738</v>
      </c>
      <c r="B2511" s="565" t="s">
        <v>738</v>
      </c>
      <c r="C2511" s="566"/>
      <c r="D2511" s="262">
        <f>D2312+D2453+D2507</f>
        <v>245966.58000000005</v>
      </c>
      <c r="E2511" s="263">
        <f>E2312+E2453+E2507</f>
        <v>0</v>
      </c>
      <c r="F2511" s="262">
        <f>F2312+F2453+F2507</f>
        <v>0</v>
      </c>
      <c r="G2511" s="263">
        <f>G2312+G2453+G2507</f>
        <v>0</v>
      </c>
      <c r="H2511" s="262">
        <f>H2312+H2453+H2507</f>
        <v>0</v>
      </c>
    </row>
    <row r="2512" spans="1:8">
      <c r="A2512" s="4">
        <v>0</v>
      </c>
      <c r="B2512" s="265"/>
      <c r="C2512" s="41"/>
      <c r="D2512" s="265"/>
      <c r="E2512" s="266"/>
      <c r="F2512" s="267"/>
      <c r="G2512" s="41"/>
      <c r="H2512" s="41"/>
    </row>
    <row r="2513" spans="1:8">
      <c r="A2513" s="4" t="s">
        <v>739</v>
      </c>
      <c r="B2513" s="565" t="s">
        <v>739</v>
      </c>
      <c r="C2513" s="566"/>
      <c r="D2513" s="262">
        <f>D1468+D1911+D2122+D2511</f>
        <v>737968.06000000017</v>
      </c>
      <c r="E2513" s="263">
        <f>E1468+E2122+E2511</f>
        <v>0</v>
      </c>
      <c r="F2513" s="262">
        <f>F1468+F2122+F2511</f>
        <v>0</v>
      </c>
      <c r="G2513" s="263">
        <f>G1468+G2122+G2511</f>
        <v>0</v>
      </c>
      <c r="H2513" s="262">
        <f>H1468+H2122+H2511</f>
        <v>0</v>
      </c>
    </row>
    <row r="2514" spans="1:8">
      <c r="B2514" s="16"/>
      <c r="C2514" s="16"/>
      <c r="D2514" s="16"/>
      <c r="E2514" s="34"/>
      <c r="F2514" s="35"/>
      <c r="G2514" s="16"/>
      <c r="H2514" s="16"/>
    </row>
    <row r="2515" spans="1:8">
      <c r="A2515" s="4" t="s">
        <v>740</v>
      </c>
      <c r="B2515" s="569" t="s">
        <v>740</v>
      </c>
      <c r="C2515" s="569"/>
      <c r="D2515" s="569"/>
      <c r="E2515" s="569"/>
      <c r="F2515" s="569"/>
      <c r="G2515" s="569"/>
      <c r="H2515" s="569"/>
    </row>
    <row r="2516" spans="1:8">
      <c r="A2516" s="4">
        <v>0</v>
      </c>
      <c r="B2516" s="16"/>
      <c r="C2516" s="16"/>
      <c r="D2516" s="16"/>
      <c r="E2516" s="34"/>
      <c r="F2516" s="35"/>
      <c r="G2516" s="16"/>
      <c r="H2516" s="16"/>
    </row>
    <row r="2517" spans="1:8">
      <c r="A2517" s="4" t="s">
        <v>11</v>
      </c>
      <c r="B2517" s="569" t="s">
        <v>11</v>
      </c>
      <c r="C2517" s="569"/>
      <c r="D2517" s="569"/>
      <c r="E2517" s="569"/>
      <c r="F2517" s="569"/>
      <c r="G2517" s="569"/>
      <c r="H2517" s="569"/>
    </row>
    <row r="2518" spans="1:8">
      <c r="A2518" s="4">
        <v>0</v>
      </c>
      <c r="B2518" s="16"/>
      <c r="C2518" s="16"/>
      <c r="D2518" s="16"/>
      <c r="E2518" s="34"/>
      <c r="F2518" s="35"/>
      <c r="G2518" s="16"/>
      <c r="H2518" s="16"/>
    </row>
    <row r="2519" spans="1:8" ht="18" customHeight="1">
      <c r="A2519" s="4" t="s">
        <v>501</v>
      </c>
      <c r="B2519" s="572" t="s">
        <v>501</v>
      </c>
      <c r="C2519" s="572"/>
      <c r="D2519" s="564" t="str">
        <f>Configuração!B3</f>
        <v xml:space="preserve">SIGTAP 08/25
Custo medio AIH
09/24 - 08/25 </v>
      </c>
      <c r="E2519" s="570" t="str">
        <f>E$861</f>
        <v>CNES_ESTABELECIMENTO</v>
      </c>
      <c r="F2519" s="570"/>
      <c r="G2519" s="570"/>
      <c r="H2519" s="570"/>
    </row>
    <row r="2520" spans="1:8" ht="18" customHeight="1">
      <c r="A2520" s="4">
        <v>0</v>
      </c>
      <c r="B2520" s="572"/>
      <c r="C2520" s="572"/>
      <c r="D2520" s="564"/>
      <c r="E2520" s="58" t="s">
        <v>12</v>
      </c>
      <c r="F2520" s="59" t="s">
        <v>3815</v>
      </c>
      <c r="G2520" s="60" t="s">
        <v>3756</v>
      </c>
      <c r="H2520" s="59" t="s">
        <v>3814</v>
      </c>
    </row>
    <row r="2521" spans="1:8" ht="22.5">
      <c r="A2521" s="4">
        <v>201010038</v>
      </c>
      <c r="B2521" s="140" t="s">
        <v>741</v>
      </c>
      <c r="C2521" s="141" t="s">
        <v>4515</v>
      </c>
      <c r="D2521" s="534">
        <v>200.56</v>
      </c>
      <c r="E2521" s="365">
        <v>0</v>
      </c>
      <c r="F2521" s="45">
        <f t="shared" ref="F2521:F2532" si="341">D2521*E2521</f>
        <v>0</v>
      </c>
      <c r="G2521" s="46">
        <f t="shared" ref="G2521:G2532" si="342">E2521/12</f>
        <v>0</v>
      </c>
      <c r="H2521" s="45">
        <f t="shared" ref="H2521:H2532" si="343">F2521/12</f>
        <v>0</v>
      </c>
    </row>
    <row r="2522" spans="1:8" ht="22.5">
      <c r="A2522" s="4">
        <v>201010186</v>
      </c>
      <c r="B2522" s="140" t="s">
        <v>2309</v>
      </c>
      <c r="C2522" s="141" t="s">
        <v>4516</v>
      </c>
      <c r="D2522" s="534">
        <v>85.69</v>
      </c>
      <c r="E2522" s="365">
        <v>0</v>
      </c>
      <c r="F2522" s="45">
        <f t="shared" si="341"/>
        <v>0</v>
      </c>
      <c r="G2522" s="46">
        <f t="shared" si="342"/>
        <v>0</v>
      </c>
      <c r="H2522" s="45">
        <f t="shared" si="343"/>
        <v>0</v>
      </c>
    </row>
    <row r="2523" spans="1:8" ht="22.5">
      <c r="A2523" s="4">
        <v>201010208</v>
      </c>
      <c r="B2523" s="140" t="s">
        <v>746</v>
      </c>
      <c r="C2523" s="141" t="s">
        <v>4517</v>
      </c>
      <c r="D2523" s="534">
        <v>197.59</v>
      </c>
      <c r="E2523" s="365">
        <v>0</v>
      </c>
      <c r="F2523" s="45">
        <f t="shared" si="341"/>
        <v>0</v>
      </c>
      <c r="G2523" s="46">
        <f t="shared" si="342"/>
        <v>0</v>
      </c>
      <c r="H2523" s="45">
        <f t="shared" si="343"/>
        <v>0</v>
      </c>
    </row>
    <row r="2524" spans="1:8" ht="22.5">
      <c r="A2524" s="4">
        <v>201010216</v>
      </c>
      <c r="B2524" s="140" t="s">
        <v>2311</v>
      </c>
      <c r="C2524" s="141" t="s">
        <v>4518</v>
      </c>
      <c r="D2524" s="534">
        <v>199.21</v>
      </c>
      <c r="E2524" s="365">
        <v>0</v>
      </c>
      <c r="F2524" s="45">
        <f t="shared" si="341"/>
        <v>0</v>
      </c>
      <c r="G2524" s="46">
        <f t="shared" si="342"/>
        <v>0</v>
      </c>
      <c r="H2524" s="45">
        <f t="shared" si="343"/>
        <v>0</v>
      </c>
    </row>
    <row r="2525" spans="1:8" ht="22.5">
      <c r="A2525" s="4">
        <v>201010224</v>
      </c>
      <c r="B2525" s="140" t="s">
        <v>749</v>
      </c>
      <c r="C2525" s="141" t="s">
        <v>4519</v>
      </c>
      <c r="D2525" s="534">
        <v>114.36</v>
      </c>
      <c r="E2525" s="364">
        <v>0</v>
      </c>
      <c r="F2525" s="45">
        <f t="shared" si="341"/>
        <v>0</v>
      </c>
      <c r="G2525" s="46">
        <f t="shared" si="342"/>
        <v>0</v>
      </c>
      <c r="H2525" s="45">
        <f t="shared" si="343"/>
        <v>0</v>
      </c>
    </row>
    <row r="2526" spans="1:8" ht="22.5">
      <c r="A2526" s="4">
        <v>201010232</v>
      </c>
      <c r="B2526" s="140" t="s">
        <v>750</v>
      </c>
      <c r="C2526" s="141" t="s">
        <v>3821</v>
      </c>
      <c r="D2526" s="534">
        <v>200</v>
      </c>
      <c r="E2526" s="364">
        <v>0</v>
      </c>
      <c r="F2526" s="45">
        <f t="shared" si="341"/>
        <v>0</v>
      </c>
      <c r="G2526" s="46">
        <f t="shared" si="342"/>
        <v>0</v>
      </c>
      <c r="H2526" s="45">
        <f t="shared" si="343"/>
        <v>0</v>
      </c>
    </row>
    <row r="2527" spans="1:8" ht="22.5">
      <c r="A2527" s="4">
        <v>201010267</v>
      </c>
      <c r="B2527" s="140" t="s">
        <v>752</v>
      </c>
      <c r="C2527" s="141" t="s">
        <v>4520</v>
      </c>
      <c r="D2527" s="534">
        <v>182.75</v>
      </c>
      <c r="E2527" s="365">
        <v>0</v>
      </c>
      <c r="F2527" s="45">
        <f t="shared" si="341"/>
        <v>0</v>
      </c>
      <c r="G2527" s="46">
        <f t="shared" si="342"/>
        <v>0</v>
      </c>
      <c r="H2527" s="45">
        <f t="shared" si="343"/>
        <v>0</v>
      </c>
    </row>
    <row r="2528" spans="1:8" ht="22.5">
      <c r="A2528" s="4">
        <v>201010275</v>
      </c>
      <c r="B2528" s="140" t="s">
        <v>753</v>
      </c>
      <c r="C2528" s="141" t="s">
        <v>4521</v>
      </c>
      <c r="D2528" s="534">
        <v>183.39</v>
      </c>
      <c r="E2528" s="363">
        <v>0</v>
      </c>
      <c r="F2528" s="45">
        <f t="shared" si="341"/>
        <v>0</v>
      </c>
      <c r="G2528" s="46">
        <f t="shared" si="342"/>
        <v>0</v>
      </c>
      <c r="H2528" s="45">
        <f t="shared" si="343"/>
        <v>0</v>
      </c>
    </row>
    <row r="2529" spans="1:9" ht="22.5">
      <c r="A2529" s="4">
        <v>201010283</v>
      </c>
      <c r="B2529" s="140" t="s">
        <v>754</v>
      </c>
      <c r="C2529" s="141" t="s">
        <v>4522</v>
      </c>
      <c r="D2529" s="534">
        <v>188.78</v>
      </c>
      <c r="E2529" s="363">
        <v>0</v>
      </c>
      <c r="F2529" s="45">
        <f t="shared" si="341"/>
        <v>0</v>
      </c>
      <c r="G2529" s="46">
        <f t="shared" si="342"/>
        <v>0</v>
      </c>
      <c r="H2529" s="45">
        <f t="shared" si="343"/>
        <v>0</v>
      </c>
    </row>
    <row r="2530" spans="1:9" ht="22.5">
      <c r="A2530" s="4">
        <v>201010291</v>
      </c>
      <c r="B2530" s="140" t="s">
        <v>755</v>
      </c>
      <c r="C2530" s="141" t="s">
        <v>4523</v>
      </c>
      <c r="D2530" s="534">
        <v>188.26</v>
      </c>
      <c r="E2530" s="363">
        <v>0</v>
      </c>
      <c r="F2530" s="45">
        <f t="shared" si="341"/>
        <v>0</v>
      </c>
      <c r="G2530" s="46">
        <f t="shared" si="342"/>
        <v>0</v>
      </c>
      <c r="H2530" s="45">
        <f t="shared" si="343"/>
        <v>0</v>
      </c>
    </row>
    <row r="2531" spans="1:9" ht="22.5">
      <c r="A2531" s="4">
        <v>201010305</v>
      </c>
      <c r="B2531" s="140" t="s">
        <v>757</v>
      </c>
      <c r="C2531" s="141" t="s">
        <v>4524</v>
      </c>
      <c r="D2531" s="534">
        <v>113.68</v>
      </c>
      <c r="E2531" s="363">
        <v>0</v>
      </c>
      <c r="F2531" s="111">
        <f t="shared" si="341"/>
        <v>0</v>
      </c>
      <c r="G2531" s="64">
        <f t="shared" si="342"/>
        <v>0</v>
      </c>
      <c r="H2531" s="111">
        <f t="shared" si="343"/>
        <v>0</v>
      </c>
      <c r="I2531" s="114"/>
    </row>
    <row r="2532" spans="1:9" ht="22.5">
      <c r="A2532" s="4">
        <v>201010313</v>
      </c>
      <c r="B2532" s="140" t="s">
        <v>759</v>
      </c>
      <c r="C2532" s="141" t="s">
        <v>6537</v>
      </c>
      <c r="D2532" s="534">
        <v>178.23</v>
      </c>
      <c r="E2532" s="363">
        <v>0</v>
      </c>
      <c r="F2532" s="45">
        <f t="shared" si="341"/>
        <v>0</v>
      </c>
      <c r="G2532" s="46">
        <f t="shared" si="342"/>
        <v>0</v>
      </c>
      <c r="H2532" s="45">
        <f t="shared" si="343"/>
        <v>0</v>
      </c>
    </row>
    <row r="2533" spans="1:9">
      <c r="A2533" s="4" t="s">
        <v>1</v>
      </c>
      <c r="B2533" s="568" t="s">
        <v>7866</v>
      </c>
      <c r="C2533" s="568"/>
      <c r="D2533" s="143">
        <f>SUM(D2521:D2532)</f>
        <v>2032.5000000000002</v>
      </c>
      <c r="E2533" s="144">
        <f>SUM(E2521:E2532)</f>
        <v>0</v>
      </c>
      <c r="F2533" s="143">
        <f>SUM(F2521:F2532)</f>
        <v>0</v>
      </c>
      <c r="G2533" s="144">
        <f>SUM(G2521:G2532)</f>
        <v>0</v>
      </c>
      <c r="H2533" s="143">
        <f>SUM(H2521:H2532)</f>
        <v>0</v>
      </c>
    </row>
    <row r="2534" spans="1:9">
      <c r="A2534" s="4">
        <v>0</v>
      </c>
      <c r="B2534" s="16"/>
      <c r="C2534" s="16"/>
      <c r="D2534" s="53"/>
      <c r="E2534" s="34"/>
      <c r="F2534" s="35"/>
      <c r="G2534" s="16"/>
      <c r="H2534" s="16"/>
    </row>
    <row r="2535" spans="1:9" ht="18" customHeight="1">
      <c r="A2535" s="4" t="s">
        <v>396</v>
      </c>
      <c r="B2535" s="585" t="s">
        <v>396</v>
      </c>
      <c r="C2535" s="586"/>
      <c r="D2535" s="604" t="str">
        <f>D$2519</f>
        <v xml:space="preserve">SIGTAP 08/25
Custo medio AIH
09/24 - 08/25 </v>
      </c>
      <c r="E2535" s="570" t="str">
        <f>E$861</f>
        <v>CNES_ESTABELECIMENTO</v>
      </c>
      <c r="F2535" s="570"/>
      <c r="G2535" s="570"/>
      <c r="H2535" s="570"/>
    </row>
    <row r="2536" spans="1:9" ht="18" customHeight="1">
      <c r="A2536" s="4">
        <v>0</v>
      </c>
      <c r="B2536" s="587"/>
      <c r="C2536" s="588"/>
      <c r="D2536" s="605"/>
      <c r="E2536" s="12" t="s">
        <v>12</v>
      </c>
      <c r="F2536" s="50" t="s">
        <v>3815</v>
      </c>
      <c r="G2536" s="51" t="s">
        <v>3756</v>
      </c>
      <c r="H2536" s="50" t="s">
        <v>3814</v>
      </c>
    </row>
    <row r="2537" spans="1:9">
      <c r="A2537" s="4">
        <v>209040033</v>
      </c>
      <c r="B2537" s="15" t="s">
        <v>760</v>
      </c>
      <c r="C2537" s="15" t="s">
        <v>761</v>
      </c>
      <c r="D2537" s="535">
        <v>348.59</v>
      </c>
      <c r="E2537" s="369">
        <v>0</v>
      </c>
      <c r="F2537" s="3">
        <f>D2537*E2537</f>
        <v>0</v>
      </c>
      <c r="G2537" s="1">
        <f>E2537/12</f>
        <v>0</v>
      </c>
      <c r="H2537" s="3">
        <f>F2537/12</f>
        <v>0</v>
      </c>
    </row>
    <row r="2538" spans="1:9">
      <c r="A2538" s="4" t="s">
        <v>1</v>
      </c>
      <c r="B2538" s="606" t="s">
        <v>7793</v>
      </c>
      <c r="C2538" s="607"/>
      <c r="D2538" s="18">
        <f>SUM(D2537)</f>
        <v>348.59</v>
      </c>
      <c r="E2538" s="19">
        <f>SUM(E2537)</f>
        <v>0</v>
      </c>
      <c r="F2538" s="18">
        <f>SUM(F2537)</f>
        <v>0</v>
      </c>
      <c r="G2538" s="19">
        <f>SUM(G2537)</f>
        <v>0</v>
      </c>
      <c r="H2538" s="18">
        <f>SUM(H2537)</f>
        <v>0</v>
      </c>
    </row>
    <row r="2539" spans="1:9">
      <c r="A2539" s="4">
        <v>0</v>
      </c>
      <c r="B2539" s="36"/>
      <c r="C2539" s="36"/>
      <c r="D2539" s="38"/>
      <c r="E2539" s="37"/>
      <c r="F2539" s="38"/>
      <c r="G2539" s="16"/>
      <c r="H2539" s="16"/>
    </row>
    <row r="2540" spans="1:9">
      <c r="B2540" s="603" t="s">
        <v>6538</v>
      </c>
      <c r="C2540" s="603"/>
      <c r="D2540" s="268">
        <f>D2533+D2538</f>
        <v>2381.09</v>
      </c>
      <c r="E2540" s="269">
        <f>E2533+E2538</f>
        <v>0</v>
      </c>
      <c r="F2540" s="268">
        <f>F2533+F2538</f>
        <v>0</v>
      </c>
      <c r="G2540" s="269">
        <f>G2533+G2538</f>
        <v>0</v>
      </c>
      <c r="H2540" s="268">
        <f>H2533+H2538</f>
        <v>0</v>
      </c>
    </row>
    <row r="2541" spans="1:9">
      <c r="B2541" s="36"/>
      <c r="C2541" s="36"/>
      <c r="D2541" s="38"/>
      <c r="E2541" s="37"/>
      <c r="F2541" s="38"/>
      <c r="G2541" s="16"/>
      <c r="H2541" s="16"/>
    </row>
    <row r="2542" spans="1:9" ht="18" customHeight="1">
      <c r="A2542" s="4" t="s">
        <v>3755</v>
      </c>
      <c r="B2542" s="572" t="s">
        <v>3755</v>
      </c>
      <c r="C2542" s="572"/>
      <c r="D2542" s="604" t="str">
        <f>D$2519</f>
        <v xml:space="preserve">SIGTAP 08/25
Custo medio AIH
09/24 - 08/25 </v>
      </c>
      <c r="E2542" s="570" t="str">
        <f>E$861</f>
        <v>CNES_ESTABELECIMENTO</v>
      </c>
      <c r="F2542" s="570"/>
      <c r="G2542" s="570"/>
      <c r="H2542" s="570"/>
    </row>
    <row r="2543" spans="1:9" ht="18" customHeight="1">
      <c r="A2543" s="4">
        <v>0</v>
      </c>
      <c r="B2543" s="572"/>
      <c r="C2543" s="572"/>
      <c r="D2543" s="605"/>
      <c r="E2543" s="379" t="s">
        <v>12</v>
      </c>
      <c r="F2543" s="59" t="s">
        <v>3815</v>
      </c>
      <c r="G2543" s="60" t="s">
        <v>3756</v>
      </c>
      <c r="H2543" s="59" t="s">
        <v>3814</v>
      </c>
    </row>
    <row r="2544" spans="1:9" ht="14.25" customHeight="1">
      <c r="A2544" s="4">
        <v>301060070</v>
      </c>
      <c r="B2544" s="56" t="s">
        <v>2281</v>
      </c>
      <c r="C2544" s="117" t="s">
        <v>4525</v>
      </c>
      <c r="D2544" s="536">
        <v>47.27</v>
      </c>
      <c r="E2544" s="341">
        <v>0</v>
      </c>
      <c r="F2544" s="111">
        <f>D2544*E2544</f>
        <v>0</v>
      </c>
      <c r="G2544" s="64">
        <f t="shared" ref="G2544:H2548" si="344">E2544/12</f>
        <v>0</v>
      </c>
      <c r="H2544" s="111">
        <f t="shared" si="344"/>
        <v>0</v>
      </c>
      <c r="I2544" s="114"/>
    </row>
    <row r="2545" spans="1:8" ht="14.25" customHeight="1">
      <c r="B2545" s="56" t="s">
        <v>2690</v>
      </c>
      <c r="C2545" s="117" t="s">
        <v>4526</v>
      </c>
      <c r="D2545" s="536">
        <v>40.380000000000003</v>
      </c>
      <c r="E2545" s="341">
        <v>0</v>
      </c>
      <c r="F2545" s="45">
        <f>D2545*E2545</f>
        <v>0</v>
      </c>
      <c r="G2545" s="46">
        <f t="shared" si="344"/>
        <v>0</v>
      </c>
      <c r="H2545" s="45">
        <f t="shared" si="344"/>
        <v>0</v>
      </c>
    </row>
    <row r="2546" spans="1:8" ht="14.25" customHeight="1">
      <c r="B2546" s="56" t="s">
        <v>2691</v>
      </c>
      <c r="C2546" s="117" t="s">
        <v>4527</v>
      </c>
      <c r="D2546" s="536">
        <v>44.22</v>
      </c>
      <c r="E2546" s="341">
        <v>0</v>
      </c>
      <c r="F2546" s="45">
        <f>D2546*E2546</f>
        <v>0</v>
      </c>
      <c r="G2546" s="46">
        <f t="shared" si="344"/>
        <v>0</v>
      </c>
      <c r="H2546" s="45">
        <f t="shared" si="344"/>
        <v>0</v>
      </c>
    </row>
    <row r="2547" spans="1:8" ht="14.25" customHeight="1">
      <c r="B2547" s="56" t="s">
        <v>2737</v>
      </c>
      <c r="C2547" s="117" t="s">
        <v>4528</v>
      </c>
      <c r="D2547" s="536">
        <v>21.98</v>
      </c>
      <c r="E2547" s="368">
        <v>0</v>
      </c>
      <c r="F2547" s="45">
        <f>D2547*E2547</f>
        <v>0</v>
      </c>
      <c r="G2547" s="46">
        <f t="shared" si="344"/>
        <v>0</v>
      </c>
      <c r="H2547" s="45">
        <f t="shared" si="344"/>
        <v>0</v>
      </c>
    </row>
    <row r="2548" spans="1:8" ht="14.25" customHeight="1">
      <c r="B2548" s="56" t="s">
        <v>2738</v>
      </c>
      <c r="C2548" s="117" t="s">
        <v>4529</v>
      </c>
      <c r="D2548" s="536">
        <v>25.03</v>
      </c>
      <c r="E2548" s="368">
        <v>0</v>
      </c>
      <c r="F2548" s="45">
        <f>D2548*E2548</f>
        <v>0</v>
      </c>
      <c r="G2548" s="46">
        <f t="shared" si="344"/>
        <v>0</v>
      </c>
      <c r="H2548" s="45">
        <f t="shared" si="344"/>
        <v>0</v>
      </c>
    </row>
    <row r="2549" spans="1:8">
      <c r="A2549" s="4" t="s">
        <v>1</v>
      </c>
      <c r="B2549" s="606" t="s">
        <v>7803</v>
      </c>
      <c r="C2549" s="607"/>
      <c r="D2549" s="18">
        <f>SUM(D2544:D2548)</f>
        <v>178.88</v>
      </c>
      <c r="E2549" s="19">
        <f>SUM(E2544:E2548)</f>
        <v>0</v>
      </c>
      <c r="F2549" s="18">
        <f>SUM(F2544:F2548)</f>
        <v>0</v>
      </c>
      <c r="G2549" s="19">
        <f>SUM(G2544:G2548)</f>
        <v>0</v>
      </c>
      <c r="H2549" s="18">
        <f>SUM(H2544:H2548)</f>
        <v>0</v>
      </c>
    </row>
    <row r="2550" spans="1:8">
      <c r="A2550" s="4">
        <v>0</v>
      </c>
      <c r="B2550" s="16"/>
      <c r="C2550" s="16"/>
      <c r="D2550" s="35"/>
      <c r="E2550" s="34"/>
      <c r="F2550" s="35"/>
      <c r="G2550" s="16"/>
      <c r="H2550" s="16"/>
    </row>
    <row r="2551" spans="1:8" ht="18" customHeight="1">
      <c r="A2551" s="4" t="s">
        <v>459</v>
      </c>
      <c r="B2551" s="585" t="s">
        <v>459</v>
      </c>
      <c r="C2551" s="586"/>
      <c r="D2551" s="604" t="str">
        <f>D$2519</f>
        <v xml:space="preserve">SIGTAP 08/25
Custo medio AIH
09/24 - 08/25 </v>
      </c>
      <c r="E2551" s="570" t="str">
        <f>E$861</f>
        <v>CNES_ESTABELECIMENTO</v>
      </c>
      <c r="F2551" s="570"/>
      <c r="G2551" s="570"/>
      <c r="H2551" s="570"/>
    </row>
    <row r="2552" spans="1:8" ht="18" customHeight="1">
      <c r="A2552" s="4">
        <v>0</v>
      </c>
      <c r="B2552" s="587"/>
      <c r="C2552" s="588"/>
      <c r="D2552" s="605"/>
      <c r="E2552" s="12" t="s">
        <v>12</v>
      </c>
      <c r="F2552" s="50" t="s">
        <v>3815</v>
      </c>
      <c r="G2552" s="51" t="s">
        <v>3756</v>
      </c>
      <c r="H2552" s="50" t="s">
        <v>3814</v>
      </c>
    </row>
    <row r="2553" spans="1:8">
      <c r="A2553" s="4">
        <v>303010010</v>
      </c>
      <c r="B2553" s="147" t="s">
        <v>762</v>
      </c>
      <c r="C2553" s="147" t="s">
        <v>4530</v>
      </c>
      <c r="D2553" s="534">
        <v>287.76</v>
      </c>
      <c r="E2553" s="252">
        <v>0</v>
      </c>
      <c r="F2553" s="45">
        <f t="shared" ref="F2553:F2584" si="345">D2553*E2553</f>
        <v>0</v>
      </c>
      <c r="G2553" s="46">
        <f t="shared" ref="G2553:G2584" si="346">E2553/12</f>
        <v>0</v>
      </c>
      <c r="H2553" s="45">
        <f t="shared" ref="H2553:H2584" si="347">F2553/12</f>
        <v>0</v>
      </c>
    </row>
    <row r="2554" spans="1:8">
      <c r="A2554" s="4">
        <v>303010029</v>
      </c>
      <c r="B2554" s="147" t="s">
        <v>763</v>
      </c>
      <c r="C2554" s="147" t="s">
        <v>4531</v>
      </c>
      <c r="D2554" s="534">
        <v>289.17</v>
      </c>
      <c r="E2554" s="252">
        <v>0</v>
      </c>
      <c r="F2554" s="45">
        <f t="shared" si="345"/>
        <v>0</v>
      </c>
      <c r="G2554" s="46">
        <f t="shared" si="346"/>
        <v>0</v>
      </c>
      <c r="H2554" s="45">
        <f t="shared" si="347"/>
        <v>0</v>
      </c>
    </row>
    <row r="2555" spans="1:8">
      <c r="A2555" s="4">
        <v>303010037</v>
      </c>
      <c r="B2555" s="147" t="s">
        <v>764</v>
      </c>
      <c r="C2555" s="147" t="s">
        <v>4532</v>
      </c>
      <c r="D2555" s="534">
        <v>865.91</v>
      </c>
      <c r="E2555" s="252">
        <v>0</v>
      </c>
      <c r="F2555" s="45">
        <f t="shared" si="345"/>
        <v>0</v>
      </c>
      <c r="G2555" s="46">
        <f t="shared" si="346"/>
        <v>0</v>
      </c>
      <c r="H2555" s="45">
        <f t="shared" si="347"/>
        <v>0</v>
      </c>
    </row>
    <row r="2556" spans="1:8">
      <c r="A2556" s="4">
        <v>303010045</v>
      </c>
      <c r="B2556" s="147" t="s">
        <v>765</v>
      </c>
      <c r="C2556" s="147" t="s">
        <v>4533</v>
      </c>
      <c r="D2556" s="534">
        <v>339.93</v>
      </c>
      <c r="E2556" s="252">
        <v>0</v>
      </c>
      <c r="F2556" s="45">
        <f t="shared" si="345"/>
        <v>0</v>
      </c>
      <c r="G2556" s="46">
        <f t="shared" si="346"/>
        <v>0</v>
      </c>
      <c r="H2556" s="45">
        <f t="shared" si="347"/>
        <v>0</v>
      </c>
    </row>
    <row r="2557" spans="1:8">
      <c r="A2557" s="4">
        <v>303010061</v>
      </c>
      <c r="B2557" s="147" t="s">
        <v>460</v>
      </c>
      <c r="C2557" s="100" t="s">
        <v>6865</v>
      </c>
      <c r="D2557" s="534">
        <v>138.74</v>
      </c>
      <c r="E2557" s="252">
        <v>0</v>
      </c>
      <c r="F2557" s="45">
        <f t="shared" si="345"/>
        <v>0</v>
      </c>
      <c r="G2557" s="46">
        <f t="shared" si="346"/>
        <v>0</v>
      </c>
      <c r="H2557" s="45">
        <f t="shared" si="347"/>
        <v>0</v>
      </c>
    </row>
    <row r="2558" spans="1:8">
      <c r="A2558" s="4">
        <v>303010070</v>
      </c>
      <c r="B2558" s="147" t="s">
        <v>766</v>
      </c>
      <c r="C2558" s="147" t="s">
        <v>6866</v>
      </c>
      <c r="D2558" s="534">
        <v>324.89999999999998</v>
      </c>
      <c r="E2558" s="252">
        <v>0</v>
      </c>
      <c r="F2558" s="45">
        <f t="shared" si="345"/>
        <v>0</v>
      </c>
      <c r="G2558" s="46">
        <f t="shared" si="346"/>
        <v>0</v>
      </c>
      <c r="H2558" s="45">
        <f t="shared" si="347"/>
        <v>0</v>
      </c>
    </row>
    <row r="2559" spans="1:8">
      <c r="A2559" s="4">
        <v>303010088</v>
      </c>
      <c r="B2559" s="147" t="s">
        <v>767</v>
      </c>
      <c r="C2559" s="100" t="s">
        <v>4534</v>
      </c>
      <c r="D2559" s="534">
        <v>174.45</v>
      </c>
      <c r="E2559" s="252">
        <v>0</v>
      </c>
      <c r="F2559" s="45">
        <f t="shared" si="345"/>
        <v>0</v>
      </c>
      <c r="G2559" s="46">
        <f t="shared" si="346"/>
        <v>0</v>
      </c>
      <c r="H2559" s="45">
        <f t="shared" si="347"/>
        <v>0</v>
      </c>
    </row>
    <row r="2560" spans="1:8">
      <c r="A2560" s="4">
        <v>303010100</v>
      </c>
      <c r="B2560" s="147" t="s">
        <v>768</v>
      </c>
      <c r="C2560" s="147" t="s">
        <v>4535</v>
      </c>
      <c r="D2560" s="534">
        <v>237.27</v>
      </c>
      <c r="E2560" s="252">
        <v>0</v>
      </c>
      <c r="F2560" s="45">
        <f t="shared" si="345"/>
        <v>0</v>
      </c>
      <c r="G2560" s="46">
        <f t="shared" si="346"/>
        <v>0</v>
      </c>
      <c r="H2560" s="45">
        <f t="shared" si="347"/>
        <v>0</v>
      </c>
    </row>
    <row r="2561" spans="1:8">
      <c r="A2561" s="4">
        <v>303010118</v>
      </c>
      <c r="B2561" s="147" t="s">
        <v>2756</v>
      </c>
      <c r="C2561" s="147" t="s">
        <v>4536</v>
      </c>
      <c r="D2561" s="534">
        <v>177.17</v>
      </c>
      <c r="E2561" s="252">
        <v>0</v>
      </c>
      <c r="F2561" s="45">
        <f t="shared" si="345"/>
        <v>0</v>
      </c>
      <c r="G2561" s="46">
        <f t="shared" si="346"/>
        <v>0</v>
      </c>
      <c r="H2561" s="45">
        <f t="shared" si="347"/>
        <v>0</v>
      </c>
    </row>
    <row r="2562" spans="1:8">
      <c r="A2562" s="4">
        <v>303010126</v>
      </c>
      <c r="B2562" s="147" t="s">
        <v>769</v>
      </c>
      <c r="C2562" s="147" t="s">
        <v>4537</v>
      </c>
      <c r="D2562" s="534">
        <v>189.67</v>
      </c>
      <c r="E2562" s="252">
        <v>0</v>
      </c>
      <c r="F2562" s="45">
        <f t="shared" si="345"/>
        <v>0</v>
      </c>
      <c r="G2562" s="46">
        <f t="shared" si="346"/>
        <v>0</v>
      </c>
      <c r="H2562" s="45">
        <f t="shared" si="347"/>
        <v>0</v>
      </c>
    </row>
    <row r="2563" spans="1:8">
      <c r="A2563" s="4">
        <v>303010142</v>
      </c>
      <c r="B2563" s="147" t="s">
        <v>770</v>
      </c>
      <c r="C2563" s="147" t="s">
        <v>4538</v>
      </c>
      <c r="D2563" s="534">
        <v>203.11</v>
      </c>
      <c r="E2563" s="252">
        <v>0</v>
      </c>
      <c r="F2563" s="45">
        <f t="shared" si="345"/>
        <v>0</v>
      </c>
      <c r="G2563" s="46">
        <f t="shared" si="346"/>
        <v>0</v>
      </c>
      <c r="H2563" s="45">
        <f t="shared" si="347"/>
        <v>0</v>
      </c>
    </row>
    <row r="2564" spans="1:8">
      <c r="A2564" s="4">
        <v>303010169</v>
      </c>
      <c r="B2564" s="147" t="s">
        <v>771</v>
      </c>
      <c r="C2564" s="100" t="s">
        <v>2272</v>
      </c>
      <c r="D2564" s="534">
        <v>258.77</v>
      </c>
      <c r="E2564" s="252">
        <v>0</v>
      </c>
      <c r="F2564" s="45">
        <f t="shared" si="345"/>
        <v>0</v>
      </c>
      <c r="G2564" s="46">
        <f t="shared" si="346"/>
        <v>0</v>
      </c>
      <c r="H2564" s="45">
        <f t="shared" si="347"/>
        <v>0</v>
      </c>
    </row>
    <row r="2565" spans="1:8">
      <c r="A2565" s="4">
        <v>303010185</v>
      </c>
      <c r="B2565" s="147" t="s">
        <v>2757</v>
      </c>
      <c r="C2565" s="100" t="s">
        <v>4539</v>
      </c>
      <c r="D2565" s="534">
        <v>174.42</v>
      </c>
      <c r="E2565" s="252">
        <v>0</v>
      </c>
      <c r="F2565" s="45">
        <f t="shared" si="345"/>
        <v>0</v>
      </c>
      <c r="G2565" s="46">
        <f t="shared" si="346"/>
        <v>0</v>
      </c>
      <c r="H2565" s="45">
        <f t="shared" si="347"/>
        <v>0</v>
      </c>
    </row>
    <row r="2566" spans="1:8">
      <c r="A2566" s="4">
        <v>303010215</v>
      </c>
      <c r="B2566" s="147" t="s">
        <v>772</v>
      </c>
      <c r="C2566" s="100" t="s">
        <v>4540</v>
      </c>
      <c r="D2566" s="534">
        <v>653.04999999999995</v>
      </c>
      <c r="E2566" s="252">
        <v>0</v>
      </c>
      <c r="F2566" s="45">
        <f t="shared" si="345"/>
        <v>0</v>
      </c>
      <c r="G2566" s="46">
        <f t="shared" si="346"/>
        <v>0</v>
      </c>
      <c r="H2566" s="45">
        <f t="shared" si="347"/>
        <v>0</v>
      </c>
    </row>
    <row r="2567" spans="1:8">
      <c r="A2567" s="4">
        <v>303020032</v>
      </c>
      <c r="B2567" s="147" t="s">
        <v>2758</v>
      </c>
      <c r="C2567" s="147" t="s">
        <v>4541</v>
      </c>
      <c r="D2567" s="534">
        <v>229.21</v>
      </c>
      <c r="E2567" s="252">
        <v>0</v>
      </c>
      <c r="F2567" s="45">
        <f t="shared" si="345"/>
        <v>0</v>
      </c>
      <c r="G2567" s="46">
        <f t="shared" si="346"/>
        <v>0</v>
      </c>
      <c r="H2567" s="45">
        <f t="shared" si="347"/>
        <v>0</v>
      </c>
    </row>
    <row r="2568" spans="1:8">
      <c r="A2568" s="4">
        <v>303020040</v>
      </c>
      <c r="B2568" s="147" t="s">
        <v>773</v>
      </c>
      <c r="C2568" s="147" t="s">
        <v>4542</v>
      </c>
      <c r="D2568" s="534">
        <v>465.31</v>
      </c>
      <c r="E2568" s="252">
        <v>0</v>
      </c>
      <c r="F2568" s="45">
        <f t="shared" si="345"/>
        <v>0</v>
      </c>
      <c r="G2568" s="46">
        <f t="shared" si="346"/>
        <v>0</v>
      </c>
      <c r="H2568" s="45">
        <f t="shared" si="347"/>
        <v>0</v>
      </c>
    </row>
    <row r="2569" spans="1:8">
      <c r="A2569" s="4">
        <v>303020059</v>
      </c>
      <c r="B2569" s="147" t="s">
        <v>2759</v>
      </c>
      <c r="C2569" s="100" t="s">
        <v>4543</v>
      </c>
      <c r="D2569" s="534">
        <v>155.12</v>
      </c>
      <c r="E2569" s="252">
        <v>0</v>
      </c>
      <c r="F2569" s="45">
        <f t="shared" si="345"/>
        <v>0</v>
      </c>
      <c r="G2569" s="46">
        <f t="shared" si="346"/>
        <v>0</v>
      </c>
      <c r="H2569" s="45">
        <f t="shared" si="347"/>
        <v>0</v>
      </c>
    </row>
    <row r="2570" spans="1:8">
      <c r="A2570" s="4">
        <v>303020067</v>
      </c>
      <c r="B2570" s="147" t="s">
        <v>774</v>
      </c>
      <c r="C2570" s="100" t="s">
        <v>4544</v>
      </c>
      <c r="D2570" s="534">
        <v>263.56</v>
      </c>
      <c r="E2570" s="252">
        <v>0</v>
      </c>
      <c r="F2570" s="45">
        <f t="shared" si="345"/>
        <v>0</v>
      </c>
      <c r="G2570" s="46">
        <f t="shared" si="346"/>
        <v>0</v>
      </c>
      <c r="H2570" s="45">
        <f t="shared" si="347"/>
        <v>0</v>
      </c>
    </row>
    <row r="2571" spans="1:8">
      <c r="A2571" s="4">
        <v>303020083</v>
      </c>
      <c r="B2571" s="147" t="s">
        <v>2760</v>
      </c>
      <c r="C2571" s="100" t="s">
        <v>4545</v>
      </c>
      <c r="D2571" s="534">
        <v>157.99</v>
      </c>
      <c r="E2571" s="252">
        <v>0</v>
      </c>
      <c r="F2571" s="45">
        <f t="shared" si="345"/>
        <v>0</v>
      </c>
      <c r="G2571" s="46">
        <f t="shared" si="346"/>
        <v>0</v>
      </c>
      <c r="H2571" s="45">
        <f t="shared" si="347"/>
        <v>0</v>
      </c>
    </row>
    <row r="2572" spans="1:8">
      <c r="A2572" s="4">
        <v>303030020</v>
      </c>
      <c r="B2572" s="147" t="s">
        <v>2761</v>
      </c>
      <c r="C2572" s="147" t="s">
        <v>4546</v>
      </c>
      <c r="D2572" s="534">
        <v>171.23</v>
      </c>
      <c r="E2572" s="252">
        <v>0</v>
      </c>
      <c r="F2572" s="45">
        <f t="shared" si="345"/>
        <v>0</v>
      </c>
      <c r="G2572" s="46">
        <f t="shared" si="346"/>
        <v>0</v>
      </c>
      <c r="H2572" s="45">
        <f t="shared" si="347"/>
        <v>0</v>
      </c>
    </row>
    <row r="2573" spans="1:8">
      <c r="A2573" s="4">
        <v>303030038</v>
      </c>
      <c r="B2573" s="147" t="s">
        <v>775</v>
      </c>
      <c r="C2573" s="147" t="s">
        <v>4547</v>
      </c>
      <c r="D2573" s="534">
        <v>82.46</v>
      </c>
      <c r="E2573" s="252">
        <v>0</v>
      </c>
      <c r="F2573" s="45">
        <f t="shared" si="345"/>
        <v>0</v>
      </c>
      <c r="G2573" s="46">
        <f t="shared" si="346"/>
        <v>0</v>
      </c>
      <c r="H2573" s="45">
        <f t="shared" si="347"/>
        <v>0</v>
      </c>
    </row>
    <row r="2574" spans="1:8">
      <c r="A2574" s="4">
        <v>303030046</v>
      </c>
      <c r="B2574" s="147" t="s">
        <v>776</v>
      </c>
      <c r="C2574" s="147" t="s">
        <v>4548</v>
      </c>
      <c r="D2574" s="534">
        <v>413.41</v>
      </c>
      <c r="E2574" s="252">
        <v>0</v>
      </c>
      <c r="F2574" s="45">
        <f t="shared" si="345"/>
        <v>0</v>
      </c>
      <c r="G2574" s="46">
        <f t="shared" si="346"/>
        <v>0</v>
      </c>
      <c r="H2574" s="45">
        <f t="shared" si="347"/>
        <v>0</v>
      </c>
    </row>
    <row r="2575" spans="1:8">
      <c r="A2575" s="4">
        <v>303030054</v>
      </c>
      <c r="B2575" s="147" t="s">
        <v>777</v>
      </c>
      <c r="C2575" s="147" t="s">
        <v>4549</v>
      </c>
      <c r="D2575" s="534">
        <v>248.35</v>
      </c>
      <c r="E2575" s="252">
        <v>0</v>
      </c>
      <c r="F2575" s="45">
        <f t="shared" si="345"/>
        <v>0</v>
      </c>
      <c r="G2575" s="46">
        <f t="shared" si="346"/>
        <v>0</v>
      </c>
      <c r="H2575" s="45">
        <f t="shared" si="347"/>
        <v>0</v>
      </c>
    </row>
    <row r="2576" spans="1:8">
      <c r="A2576" s="4">
        <v>303030062</v>
      </c>
      <c r="B2576" s="147" t="s">
        <v>778</v>
      </c>
      <c r="C2576" s="147" t="s">
        <v>4550</v>
      </c>
      <c r="D2576" s="534">
        <v>233.85</v>
      </c>
      <c r="E2576" s="252">
        <v>0</v>
      </c>
      <c r="F2576" s="45">
        <f t="shared" si="345"/>
        <v>0</v>
      </c>
      <c r="G2576" s="46">
        <f t="shared" si="346"/>
        <v>0</v>
      </c>
      <c r="H2576" s="45">
        <f t="shared" si="347"/>
        <v>0</v>
      </c>
    </row>
    <row r="2577" spans="1:8">
      <c r="A2577" s="4">
        <v>303040017</v>
      </c>
      <c r="B2577" s="147" t="s">
        <v>779</v>
      </c>
      <c r="C2577" s="100" t="s">
        <v>4551</v>
      </c>
      <c r="D2577" s="534">
        <v>205.69</v>
      </c>
      <c r="E2577" s="252">
        <v>0</v>
      </c>
      <c r="F2577" s="45">
        <f t="shared" si="345"/>
        <v>0</v>
      </c>
      <c r="G2577" s="46">
        <f t="shared" si="346"/>
        <v>0</v>
      </c>
      <c r="H2577" s="45">
        <f t="shared" si="347"/>
        <v>0</v>
      </c>
    </row>
    <row r="2578" spans="1:8">
      <c r="A2578" s="4">
        <v>303040033</v>
      </c>
      <c r="B2578" s="147" t="s">
        <v>2764</v>
      </c>
      <c r="C2578" s="147" t="s">
        <v>4552</v>
      </c>
      <c r="D2578" s="534">
        <v>929.05</v>
      </c>
      <c r="E2578" s="252">
        <v>0</v>
      </c>
      <c r="F2578" s="45">
        <f t="shared" si="345"/>
        <v>0</v>
      </c>
      <c r="G2578" s="46">
        <f t="shared" si="346"/>
        <v>0</v>
      </c>
      <c r="H2578" s="45">
        <f t="shared" si="347"/>
        <v>0</v>
      </c>
    </row>
    <row r="2579" spans="1:8">
      <c r="A2579" s="4">
        <v>303040041</v>
      </c>
      <c r="B2579" s="147" t="s">
        <v>780</v>
      </c>
      <c r="C2579" s="100" t="s">
        <v>6867</v>
      </c>
      <c r="D2579" s="534">
        <v>265.51</v>
      </c>
      <c r="E2579" s="252">
        <v>0</v>
      </c>
      <c r="F2579" s="45">
        <f t="shared" si="345"/>
        <v>0</v>
      </c>
      <c r="G2579" s="46">
        <f t="shared" si="346"/>
        <v>0</v>
      </c>
      <c r="H2579" s="45">
        <f t="shared" si="347"/>
        <v>0</v>
      </c>
    </row>
    <row r="2580" spans="1:8">
      <c r="A2580" s="4">
        <v>303040050</v>
      </c>
      <c r="B2580" s="147" t="s">
        <v>781</v>
      </c>
      <c r="C2580" s="147" t="s">
        <v>4553</v>
      </c>
      <c r="D2580" s="534">
        <v>446.78</v>
      </c>
      <c r="E2580" s="252">
        <v>0</v>
      </c>
      <c r="F2580" s="45">
        <f t="shared" si="345"/>
        <v>0</v>
      </c>
      <c r="G2580" s="46">
        <f t="shared" si="346"/>
        <v>0</v>
      </c>
      <c r="H2580" s="45">
        <f t="shared" si="347"/>
        <v>0</v>
      </c>
    </row>
    <row r="2581" spans="1:8">
      <c r="A2581" s="4">
        <v>303040076</v>
      </c>
      <c r="B2581" s="147" t="s">
        <v>782</v>
      </c>
      <c r="C2581" s="147" t="s">
        <v>4554</v>
      </c>
      <c r="D2581" s="534">
        <v>360.8</v>
      </c>
      <c r="E2581" s="252">
        <v>0</v>
      </c>
      <c r="F2581" s="45">
        <f t="shared" si="345"/>
        <v>0</v>
      </c>
      <c r="G2581" s="46">
        <f t="shared" si="346"/>
        <v>0</v>
      </c>
      <c r="H2581" s="45">
        <f t="shared" si="347"/>
        <v>0</v>
      </c>
    </row>
    <row r="2582" spans="1:8">
      <c r="A2582" s="4">
        <v>303040084</v>
      </c>
      <c r="B2582" s="147" t="s">
        <v>783</v>
      </c>
      <c r="C2582" s="147" t="s">
        <v>4555</v>
      </c>
      <c r="D2582" s="534">
        <v>139.41999999999999</v>
      </c>
      <c r="E2582" s="252">
        <v>0</v>
      </c>
      <c r="F2582" s="45">
        <f t="shared" si="345"/>
        <v>0</v>
      </c>
      <c r="G2582" s="46">
        <f t="shared" si="346"/>
        <v>0</v>
      </c>
      <c r="H2582" s="45">
        <f t="shared" si="347"/>
        <v>0</v>
      </c>
    </row>
    <row r="2583" spans="1:8">
      <c r="A2583" s="4">
        <v>303040092</v>
      </c>
      <c r="B2583" s="147" t="s">
        <v>784</v>
      </c>
      <c r="C2583" s="147" t="s">
        <v>6868</v>
      </c>
      <c r="D2583" s="534">
        <v>192.21</v>
      </c>
      <c r="E2583" s="252">
        <v>0</v>
      </c>
      <c r="F2583" s="45">
        <f t="shared" si="345"/>
        <v>0</v>
      </c>
      <c r="G2583" s="46">
        <f t="shared" si="346"/>
        <v>0</v>
      </c>
      <c r="H2583" s="45">
        <f t="shared" si="347"/>
        <v>0</v>
      </c>
    </row>
    <row r="2584" spans="1:8">
      <c r="A2584" s="4">
        <v>303040130</v>
      </c>
      <c r="B2584" s="147" t="s">
        <v>785</v>
      </c>
      <c r="C2584" s="100" t="s">
        <v>6869</v>
      </c>
      <c r="D2584" s="534">
        <v>230.76</v>
      </c>
      <c r="E2584" s="252">
        <v>0</v>
      </c>
      <c r="F2584" s="45">
        <f t="shared" si="345"/>
        <v>0</v>
      </c>
      <c r="G2584" s="46">
        <f t="shared" si="346"/>
        <v>0</v>
      </c>
      <c r="H2584" s="45">
        <f t="shared" si="347"/>
        <v>0</v>
      </c>
    </row>
    <row r="2585" spans="1:8">
      <c r="A2585" s="4">
        <v>303040149</v>
      </c>
      <c r="B2585" s="147" t="s">
        <v>786</v>
      </c>
      <c r="C2585" s="100" t="s">
        <v>6870</v>
      </c>
      <c r="D2585" s="534">
        <v>309.73</v>
      </c>
      <c r="E2585" s="252">
        <v>0</v>
      </c>
      <c r="F2585" s="45">
        <f t="shared" ref="F2585:F2616" si="348">D2585*E2585</f>
        <v>0</v>
      </c>
      <c r="G2585" s="46">
        <f t="shared" ref="G2585:G2616" si="349">E2585/12</f>
        <v>0</v>
      </c>
      <c r="H2585" s="45">
        <f t="shared" ref="H2585:H2616" si="350">F2585/12</f>
        <v>0</v>
      </c>
    </row>
    <row r="2586" spans="1:8">
      <c r="A2586" s="4">
        <v>303040157</v>
      </c>
      <c r="B2586" s="147" t="s">
        <v>2765</v>
      </c>
      <c r="C2586" s="100" t="s">
        <v>6871</v>
      </c>
      <c r="D2586" s="534">
        <v>564.96</v>
      </c>
      <c r="E2586" s="252">
        <v>0</v>
      </c>
      <c r="F2586" s="45">
        <f t="shared" si="348"/>
        <v>0</v>
      </c>
      <c r="G2586" s="46">
        <f t="shared" si="349"/>
        <v>0</v>
      </c>
      <c r="H2586" s="45">
        <f t="shared" si="350"/>
        <v>0</v>
      </c>
    </row>
    <row r="2587" spans="1:8">
      <c r="A2587" s="4">
        <v>303040165</v>
      </c>
      <c r="B2587" s="147" t="s">
        <v>787</v>
      </c>
      <c r="C2587" s="147" t="s">
        <v>4556</v>
      </c>
      <c r="D2587" s="534">
        <v>116.71</v>
      </c>
      <c r="E2587" s="252">
        <v>0</v>
      </c>
      <c r="F2587" s="45">
        <f t="shared" si="348"/>
        <v>0</v>
      </c>
      <c r="G2587" s="46">
        <f t="shared" si="349"/>
        <v>0</v>
      </c>
      <c r="H2587" s="45">
        <f t="shared" si="350"/>
        <v>0</v>
      </c>
    </row>
    <row r="2588" spans="1:8">
      <c r="A2588" s="4">
        <v>303040173</v>
      </c>
      <c r="B2588" s="147" t="s">
        <v>788</v>
      </c>
      <c r="C2588" s="147" t="s">
        <v>6872</v>
      </c>
      <c r="D2588" s="534">
        <v>359.91</v>
      </c>
      <c r="E2588" s="252">
        <v>0</v>
      </c>
      <c r="F2588" s="45">
        <f t="shared" si="348"/>
        <v>0</v>
      </c>
      <c r="G2588" s="46">
        <f t="shared" si="349"/>
        <v>0</v>
      </c>
      <c r="H2588" s="45">
        <f t="shared" si="350"/>
        <v>0</v>
      </c>
    </row>
    <row r="2589" spans="1:8">
      <c r="A2589" s="4">
        <v>303040181</v>
      </c>
      <c r="B2589" s="147" t="s">
        <v>789</v>
      </c>
      <c r="C2589" s="147" t="s">
        <v>4557</v>
      </c>
      <c r="D2589" s="534">
        <v>147.51</v>
      </c>
      <c r="E2589" s="252">
        <v>0</v>
      </c>
      <c r="F2589" s="45">
        <f t="shared" si="348"/>
        <v>0</v>
      </c>
      <c r="G2589" s="46">
        <f t="shared" si="349"/>
        <v>0</v>
      </c>
      <c r="H2589" s="45">
        <f t="shared" si="350"/>
        <v>0</v>
      </c>
    </row>
    <row r="2590" spans="1:8">
      <c r="A2590" s="4">
        <v>303040190</v>
      </c>
      <c r="B2590" s="147" t="s">
        <v>790</v>
      </c>
      <c r="C2590" s="147" t="s">
        <v>4558</v>
      </c>
      <c r="D2590" s="534">
        <v>329.26</v>
      </c>
      <c r="E2590" s="252">
        <v>0</v>
      </c>
      <c r="F2590" s="45">
        <f t="shared" si="348"/>
        <v>0</v>
      </c>
      <c r="G2590" s="46">
        <f t="shared" si="349"/>
        <v>0</v>
      </c>
      <c r="H2590" s="45">
        <f t="shared" si="350"/>
        <v>0</v>
      </c>
    </row>
    <row r="2591" spans="1:8">
      <c r="A2591" s="4">
        <v>303040203</v>
      </c>
      <c r="B2591" s="147" t="s">
        <v>791</v>
      </c>
      <c r="C2591" s="100" t="s">
        <v>6873</v>
      </c>
      <c r="D2591" s="534">
        <v>242.1</v>
      </c>
      <c r="E2591" s="252">
        <v>0</v>
      </c>
      <c r="F2591" s="45">
        <f t="shared" si="348"/>
        <v>0</v>
      </c>
      <c r="G2591" s="46">
        <f t="shared" si="349"/>
        <v>0</v>
      </c>
      <c r="H2591" s="45">
        <f t="shared" si="350"/>
        <v>0</v>
      </c>
    </row>
    <row r="2592" spans="1:8">
      <c r="A2592" s="4">
        <v>303040211</v>
      </c>
      <c r="B2592" s="147" t="s">
        <v>792</v>
      </c>
      <c r="C2592" s="100" t="s">
        <v>6874</v>
      </c>
      <c r="D2592" s="534">
        <v>329.26</v>
      </c>
      <c r="E2592" s="252">
        <v>0</v>
      </c>
      <c r="F2592" s="45">
        <f t="shared" si="348"/>
        <v>0</v>
      </c>
      <c r="G2592" s="46">
        <f t="shared" si="349"/>
        <v>0</v>
      </c>
      <c r="H2592" s="45">
        <f t="shared" si="350"/>
        <v>0</v>
      </c>
    </row>
    <row r="2593" spans="1:8">
      <c r="A2593" s="4">
        <v>303040220</v>
      </c>
      <c r="B2593" s="147" t="s">
        <v>793</v>
      </c>
      <c r="C2593" s="147" t="s">
        <v>6875</v>
      </c>
      <c r="D2593" s="534">
        <v>359.91</v>
      </c>
      <c r="E2593" s="252">
        <v>0</v>
      </c>
      <c r="F2593" s="45">
        <f t="shared" si="348"/>
        <v>0</v>
      </c>
      <c r="G2593" s="46">
        <f t="shared" si="349"/>
        <v>0</v>
      </c>
      <c r="H2593" s="45">
        <f t="shared" si="350"/>
        <v>0</v>
      </c>
    </row>
    <row r="2594" spans="1:8">
      <c r="A2594" s="4">
        <v>303040238</v>
      </c>
      <c r="B2594" s="147" t="s">
        <v>794</v>
      </c>
      <c r="C2594" s="100" t="s">
        <v>4559</v>
      </c>
      <c r="D2594" s="534">
        <v>463.21</v>
      </c>
      <c r="E2594" s="252">
        <v>0</v>
      </c>
      <c r="F2594" s="45">
        <f t="shared" si="348"/>
        <v>0</v>
      </c>
      <c r="G2594" s="46">
        <f t="shared" si="349"/>
        <v>0</v>
      </c>
      <c r="H2594" s="45">
        <f t="shared" si="350"/>
        <v>0</v>
      </c>
    </row>
    <row r="2595" spans="1:8">
      <c r="A2595" s="4">
        <v>303040246</v>
      </c>
      <c r="B2595" s="147" t="s">
        <v>795</v>
      </c>
      <c r="C2595" s="147" t="s">
        <v>6876</v>
      </c>
      <c r="D2595" s="534">
        <v>341.65</v>
      </c>
      <c r="E2595" s="252">
        <v>0</v>
      </c>
      <c r="F2595" s="45">
        <f t="shared" si="348"/>
        <v>0</v>
      </c>
      <c r="G2595" s="46">
        <f t="shared" si="349"/>
        <v>0</v>
      </c>
      <c r="H2595" s="45">
        <f t="shared" si="350"/>
        <v>0</v>
      </c>
    </row>
    <row r="2596" spans="1:8">
      <c r="A2596" s="4">
        <v>303040254</v>
      </c>
      <c r="B2596" s="147" t="s">
        <v>796</v>
      </c>
      <c r="C2596" s="147" t="s">
        <v>6877</v>
      </c>
      <c r="D2596" s="534">
        <v>112.83</v>
      </c>
      <c r="E2596" s="252">
        <v>0</v>
      </c>
      <c r="F2596" s="45">
        <f t="shared" si="348"/>
        <v>0</v>
      </c>
      <c r="G2596" s="46">
        <f t="shared" si="349"/>
        <v>0</v>
      </c>
      <c r="H2596" s="45">
        <f t="shared" si="350"/>
        <v>0</v>
      </c>
    </row>
    <row r="2597" spans="1:8">
      <c r="A2597" s="4">
        <v>303040262</v>
      </c>
      <c r="B2597" s="147" t="s">
        <v>797</v>
      </c>
      <c r="C2597" s="147" t="s">
        <v>4560</v>
      </c>
      <c r="D2597" s="534">
        <v>174.84</v>
      </c>
      <c r="E2597" s="252">
        <v>0</v>
      </c>
      <c r="F2597" s="45">
        <f t="shared" si="348"/>
        <v>0</v>
      </c>
      <c r="G2597" s="46">
        <f t="shared" si="349"/>
        <v>0</v>
      </c>
      <c r="H2597" s="45">
        <f t="shared" si="350"/>
        <v>0</v>
      </c>
    </row>
    <row r="2598" spans="1:8">
      <c r="A2598" s="4">
        <v>303040270</v>
      </c>
      <c r="B2598" s="147" t="s">
        <v>798</v>
      </c>
      <c r="C2598" s="147" t="s">
        <v>4561</v>
      </c>
      <c r="D2598" s="534">
        <v>309.73</v>
      </c>
      <c r="E2598" s="252">
        <v>0</v>
      </c>
      <c r="F2598" s="45">
        <f t="shared" si="348"/>
        <v>0</v>
      </c>
      <c r="G2598" s="46">
        <f t="shared" si="349"/>
        <v>0</v>
      </c>
      <c r="H2598" s="45">
        <f t="shared" si="350"/>
        <v>0</v>
      </c>
    </row>
    <row r="2599" spans="1:8">
      <c r="A2599" s="4">
        <v>303040289</v>
      </c>
      <c r="B2599" s="147" t="s">
        <v>799</v>
      </c>
      <c r="C2599" s="100" t="s">
        <v>6878</v>
      </c>
      <c r="D2599" s="534">
        <v>303.8</v>
      </c>
      <c r="E2599" s="252">
        <v>0</v>
      </c>
      <c r="F2599" s="45">
        <f t="shared" si="348"/>
        <v>0</v>
      </c>
      <c r="G2599" s="46">
        <f t="shared" si="349"/>
        <v>0</v>
      </c>
      <c r="H2599" s="45">
        <f t="shared" si="350"/>
        <v>0</v>
      </c>
    </row>
    <row r="2600" spans="1:8">
      <c r="A2600" s="4">
        <v>303040297</v>
      </c>
      <c r="B2600" s="147" t="s">
        <v>800</v>
      </c>
      <c r="C2600" s="147" t="s">
        <v>6879</v>
      </c>
      <c r="D2600" s="534">
        <v>309.73</v>
      </c>
      <c r="E2600" s="252">
        <v>0</v>
      </c>
      <c r="F2600" s="45">
        <f t="shared" si="348"/>
        <v>0</v>
      </c>
      <c r="G2600" s="46">
        <f t="shared" si="349"/>
        <v>0</v>
      </c>
      <c r="H2600" s="45">
        <f t="shared" si="350"/>
        <v>0</v>
      </c>
    </row>
    <row r="2601" spans="1:8">
      <c r="A2601" s="4">
        <v>303050144</v>
      </c>
      <c r="B2601" s="147" t="s">
        <v>801</v>
      </c>
      <c r="C2601" s="147" t="s">
        <v>4562</v>
      </c>
      <c r="D2601" s="534">
        <v>129.84</v>
      </c>
      <c r="E2601" s="252">
        <v>0</v>
      </c>
      <c r="F2601" s="45">
        <f t="shared" si="348"/>
        <v>0</v>
      </c>
      <c r="G2601" s="46">
        <f t="shared" si="349"/>
        <v>0</v>
      </c>
      <c r="H2601" s="45">
        <f t="shared" si="350"/>
        <v>0</v>
      </c>
    </row>
    <row r="2602" spans="1:8">
      <c r="A2602" s="4">
        <v>303060018</v>
      </c>
      <c r="B2602" s="147" t="s">
        <v>802</v>
      </c>
      <c r="C2602" s="147" t="s">
        <v>4563</v>
      </c>
      <c r="D2602" s="534">
        <v>174.84</v>
      </c>
      <c r="E2602" s="252">
        <v>0</v>
      </c>
      <c r="F2602" s="45">
        <f t="shared" si="348"/>
        <v>0</v>
      </c>
      <c r="G2602" s="46">
        <f t="shared" si="349"/>
        <v>0</v>
      </c>
      <c r="H2602" s="45">
        <f t="shared" si="350"/>
        <v>0</v>
      </c>
    </row>
    <row r="2603" spans="1:8">
      <c r="A2603" s="4">
        <v>303060026</v>
      </c>
      <c r="B2603" s="147" t="s">
        <v>803</v>
      </c>
      <c r="C2603" s="100" t="s">
        <v>6880</v>
      </c>
      <c r="D2603" s="534">
        <v>298.42</v>
      </c>
      <c r="E2603" s="252">
        <v>0</v>
      </c>
      <c r="F2603" s="45">
        <f t="shared" si="348"/>
        <v>0</v>
      </c>
      <c r="G2603" s="46">
        <f t="shared" si="349"/>
        <v>0</v>
      </c>
      <c r="H2603" s="45">
        <f t="shared" si="350"/>
        <v>0</v>
      </c>
    </row>
    <row r="2604" spans="1:8">
      <c r="A2604" s="4">
        <v>303060034</v>
      </c>
      <c r="B2604" s="147" t="s">
        <v>804</v>
      </c>
      <c r="C2604" s="100" t="s">
        <v>4564</v>
      </c>
      <c r="D2604" s="534">
        <v>228.44</v>
      </c>
      <c r="E2604" s="252">
        <v>0</v>
      </c>
      <c r="F2604" s="45">
        <f t="shared" si="348"/>
        <v>0</v>
      </c>
      <c r="G2604" s="46">
        <f t="shared" si="349"/>
        <v>0</v>
      </c>
      <c r="H2604" s="45">
        <f t="shared" si="350"/>
        <v>0</v>
      </c>
    </row>
    <row r="2605" spans="1:8">
      <c r="A2605" s="4">
        <v>303060042</v>
      </c>
      <c r="B2605" s="147" t="s">
        <v>805</v>
      </c>
      <c r="C2605" s="147" t="s">
        <v>4565</v>
      </c>
      <c r="D2605" s="534">
        <v>174.84</v>
      </c>
      <c r="E2605" s="252">
        <v>0</v>
      </c>
      <c r="F2605" s="45">
        <f t="shared" si="348"/>
        <v>0</v>
      </c>
      <c r="G2605" s="46">
        <f t="shared" si="349"/>
        <v>0</v>
      </c>
      <c r="H2605" s="45">
        <f t="shared" si="350"/>
        <v>0</v>
      </c>
    </row>
    <row r="2606" spans="1:8">
      <c r="A2606" s="4">
        <v>303060069</v>
      </c>
      <c r="B2606" s="147" t="s">
        <v>806</v>
      </c>
      <c r="C2606" s="147" t="s">
        <v>4566</v>
      </c>
      <c r="D2606" s="534">
        <v>359.91</v>
      </c>
      <c r="E2606" s="252">
        <v>0</v>
      </c>
      <c r="F2606" s="45">
        <f t="shared" si="348"/>
        <v>0</v>
      </c>
      <c r="G2606" s="46">
        <f t="shared" si="349"/>
        <v>0</v>
      </c>
      <c r="H2606" s="45">
        <f t="shared" si="350"/>
        <v>0</v>
      </c>
    </row>
    <row r="2607" spans="1:8">
      <c r="A2607" s="4">
        <v>303060077</v>
      </c>
      <c r="B2607" s="147" t="s">
        <v>807</v>
      </c>
      <c r="C2607" s="100" t="s">
        <v>4567</v>
      </c>
      <c r="D2607" s="534">
        <v>261.2</v>
      </c>
      <c r="E2607" s="252">
        <v>0</v>
      </c>
      <c r="F2607" s="45">
        <f t="shared" si="348"/>
        <v>0</v>
      </c>
      <c r="G2607" s="46">
        <f t="shared" si="349"/>
        <v>0</v>
      </c>
      <c r="H2607" s="45">
        <f t="shared" si="350"/>
        <v>0</v>
      </c>
    </row>
    <row r="2608" spans="1:8">
      <c r="A2608" s="4">
        <v>303060085</v>
      </c>
      <c r="B2608" s="147" t="s">
        <v>808</v>
      </c>
      <c r="C2608" s="147" t="s">
        <v>4568</v>
      </c>
      <c r="D2608" s="534">
        <v>303.8</v>
      </c>
      <c r="E2608" s="252">
        <v>0</v>
      </c>
      <c r="F2608" s="45">
        <f t="shared" si="348"/>
        <v>0</v>
      </c>
      <c r="G2608" s="46">
        <f t="shared" si="349"/>
        <v>0</v>
      </c>
      <c r="H2608" s="45">
        <f t="shared" si="350"/>
        <v>0</v>
      </c>
    </row>
    <row r="2609" spans="1:8">
      <c r="A2609" s="4">
        <v>303060093</v>
      </c>
      <c r="B2609" s="147" t="s">
        <v>809</v>
      </c>
      <c r="C2609" s="100" t="s">
        <v>4569</v>
      </c>
      <c r="D2609" s="534">
        <v>261.2</v>
      </c>
      <c r="E2609" s="252">
        <v>0</v>
      </c>
      <c r="F2609" s="45">
        <f t="shared" si="348"/>
        <v>0</v>
      </c>
      <c r="G2609" s="46">
        <f t="shared" si="349"/>
        <v>0</v>
      </c>
      <c r="H2609" s="45">
        <f t="shared" si="350"/>
        <v>0</v>
      </c>
    </row>
    <row r="2610" spans="1:8">
      <c r="A2610" s="4">
        <v>303060107</v>
      </c>
      <c r="B2610" s="147" t="s">
        <v>2766</v>
      </c>
      <c r="C2610" s="100" t="s">
        <v>4570</v>
      </c>
      <c r="D2610" s="534">
        <v>1635.55</v>
      </c>
      <c r="E2610" s="252">
        <v>0</v>
      </c>
      <c r="F2610" s="45">
        <f t="shared" si="348"/>
        <v>0</v>
      </c>
      <c r="G2610" s="46">
        <f t="shared" si="349"/>
        <v>0</v>
      </c>
      <c r="H2610" s="45">
        <f t="shared" si="350"/>
        <v>0</v>
      </c>
    </row>
    <row r="2611" spans="1:8">
      <c r="A2611" s="4">
        <v>303060115</v>
      </c>
      <c r="B2611" s="147" t="s">
        <v>461</v>
      </c>
      <c r="C2611" s="100" t="s">
        <v>4571</v>
      </c>
      <c r="D2611" s="534">
        <v>229.9</v>
      </c>
      <c r="E2611" s="252">
        <v>0</v>
      </c>
      <c r="F2611" s="45">
        <f t="shared" si="348"/>
        <v>0</v>
      </c>
      <c r="G2611" s="46">
        <f t="shared" si="349"/>
        <v>0</v>
      </c>
      <c r="H2611" s="45">
        <f t="shared" si="350"/>
        <v>0</v>
      </c>
    </row>
    <row r="2612" spans="1:8">
      <c r="A2612" s="4">
        <v>303060123</v>
      </c>
      <c r="B2612" s="147" t="s">
        <v>810</v>
      </c>
      <c r="C2612" s="100" t="s">
        <v>4572</v>
      </c>
      <c r="D2612" s="534">
        <v>280.27</v>
      </c>
      <c r="E2612" s="252">
        <v>0</v>
      </c>
      <c r="F2612" s="45">
        <f t="shared" si="348"/>
        <v>0</v>
      </c>
      <c r="G2612" s="46">
        <f t="shared" si="349"/>
        <v>0</v>
      </c>
      <c r="H2612" s="45">
        <f t="shared" si="350"/>
        <v>0</v>
      </c>
    </row>
    <row r="2613" spans="1:8">
      <c r="A2613" s="4">
        <v>303060131</v>
      </c>
      <c r="B2613" s="147" t="s">
        <v>811</v>
      </c>
      <c r="C2613" s="147" t="s">
        <v>4573</v>
      </c>
      <c r="D2613" s="534">
        <v>292.89</v>
      </c>
      <c r="E2613" s="252">
        <v>0</v>
      </c>
      <c r="F2613" s="45">
        <f t="shared" si="348"/>
        <v>0</v>
      </c>
      <c r="G2613" s="46">
        <f t="shared" si="349"/>
        <v>0</v>
      </c>
      <c r="H2613" s="45">
        <f t="shared" si="350"/>
        <v>0</v>
      </c>
    </row>
    <row r="2614" spans="1:8">
      <c r="A2614" s="4">
        <v>303060140</v>
      </c>
      <c r="B2614" s="147" t="s">
        <v>812</v>
      </c>
      <c r="C2614" s="147" t="s">
        <v>4574</v>
      </c>
      <c r="D2614" s="534">
        <v>219.65</v>
      </c>
      <c r="E2614" s="252">
        <v>0</v>
      </c>
      <c r="F2614" s="45">
        <f t="shared" si="348"/>
        <v>0</v>
      </c>
      <c r="G2614" s="46">
        <f t="shared" si="349"/>
        <v>0</v>
      </c>
      <c r="H2614" s="45">
        <f t="shared" si="350"/>
        <v>0</v>
      </c>
    </row>
    <row r="2615" spans="1:8">
      <c r="A2615" s="4">
        <v>303060158</v>
      </c>
      <c r="B2615" s="147" t="s">
        <v>813</v>
      </c>
      <c r="C2615" s="147" t="s">
        <v>4575</v>
      </c>
      <c r="D2615" s="534">
        <v>262.55</v>
      </c>
      <c r="E2615" s="252">
        <v>0</v>
      </c>
      <c r="F2615" s="45">
        <f t="shared" si="348"/>
        <v>0</v>
      </c>
      <c r="G2615" s="46">
        <f t="shared" si="349"/>
        <v>0</v>
      </c>
      <c r="H2615" s="45">
        <f t="shared" si="350"/>
        <v>0</v>
      </c>
    </row>
    <row r="2616" spans="1:8">
      <c r="A2616" s="4">
        <v>303060166</v>
      </c>
      <c r="B2616" s="147" t="s">
        <v>814</v>
      </c>
      <c r="C2616" s="147" t="s">
        <v>4576</v>
      </c>
      <c r="D2616" s="534">
        <v>246.48</v>
      </c>
      <c r="E2616" s="252">
        <v>0</v>
      </c>
      <c r="F2616" s="45">
        <f t="shared" si="348"/>
        <v>0</v>
      </c>
      <c r="G2616" s="46">
        <f t="shared" si="349"/>
        <v>0</v>
      </c>
      <c r="H2616" s="45">
        <f t="shared" si="350"/>
        <v>0</v>
      </c>
    </row>
    <row r="2617" spans="1:8">
      <c r="A2617" s="4">
        <v>303060174</v>
      </c>
      <c r="B2617" s="147" t="s">
        <v>2786</v>
      </c>
      <c r="C2617" s="147" t="s">
        <v>4577</v>
      </c>
      <c r="D2617" s="534">
        <v>88.7</v>
      </c>
      <c r="E2617" s="252">
        <v>0</v>
      </c>
      <c r="F2617" s="45">
        <f t="shared" ref="F2617:F2648" si="351">D2617*E2617</f>
        <v>0</v>
      </c>
      <c r="G2617" s="46">
        <f t="shared" ref="G2617:G2648" si="352">E2617/12</f>
        <v>0</v>
      </c>
      <c r="H2617" s="45">
        <f t="shared" ref="H2617:H2648" si="353">F2617/12</f>
        <v>0</v>
      </c>
    </row>
    <row r="2618" spans="1:8">
      <c r="A2618" s="4">
        <v>303060182</v>
      </c>
      <c r="B2618" s="147" t="s">
        <v>815</v>
      </c>
      <c r="C2618" s="147" t="s">
        <v>4578</v>
      </c>
      <c r="D2618" s="534">
        <v>436.79</v>
      </c>
      <c r="E2618" s="252">
        <v>0</v>
      </c>
      <c r="F2618" s="45">
        <f t="shared" si="351"/>
        <v>0</v>
      </c>
      <c r="G2618" s="46">
        <f t="shared" si="352"/>
        <v>0</v>
      </c>
      <c r="H2618" s="45">
        <f t="shared" si="353"/>
        <v>0</v>
      </c>
    </row>
    <row r="2619" spans="1:8">
      <c r="A2619" s="4">
        <v>303060190</v>
      </c>
      <c r="B2619" s="147" t="s">
        <v>816</v>
      </c>
      <c r="C2619" s="147" t="s">
        <v>4579</v>
      </c>
      <c r="D2619" s="534">
        <v>326.43</v>
      </c>
      <c r="E2619" s="252">
        <v>0</v>
      </c>
      <c r="F2619" s="45">
        <f t="shared" si="351"/>
        <v>0</v>
      </c>
      <c r="G2619" s="46">
        <f t="shared" si="352"/>
        <v>0</v>
      </c>
      <c r="H2619" s="45">
        <f t="shared" si="353"/>
        <v>0</v>
      </c>
    </row>
    <row r="2620" spans="1:8">
      <c r="A2620" s="4">
        <v>303060204</v>
      </c>
      <c r="B2620" s="147" t="s">
        <v>817</v>
      </c>
      <c r="C2620" s="147" t="s">
        <v>4580</v>
      </c>
      <c r="D2620" s="534">
        <v>251.35</v>
      </c>
      <c r="E2620" s="252">
        <v>0</v>
      </c>
      <c r="F2620" s="45">
        <f t="shared" si="351"/>
        <v>0</v>
      </c>
      <c r="G2620" s="46">
        <f t="shared" si="352"/>
        <v>0</v>
      </c>
      <c r="H2620" s="45">
        <f t="shared" si="353"/>
        <v>0</v>
      </c>
    </row>
    <row r="2621" spans="1:8">
      <c r="A2621" s="4">
        <v>303060212</v>
      </c>
      <c r="B2621" s="147" t="s">
        <v>818</v>
      </c>
      <c r="C2621" s="100" t="s">
        <v>4581</v>
      </c>
      <c r="D2621" s="534">
        <v>200.72</v>
      </c>
      <c r="E2621" s="252">
        <v>0</v>
      </c>
      <c r="F2621" s="45">
        <f t="shared" si="351"/>
        <v>0</v>
      </c>
      <c r="G2621" s="46">
        <f t="shared" si="352"/>
        <v>0</v>
      </c>
      <c r="H2621" s="45">
        <f t="shared" si="353"/>
        <v>0</v>
      </c>
    </row>
    <row r="2622" spans="1:8">
      <c r="A2622" s="4">
        <v>303060220</v>
      </c>
      <c r="B2622" s="147" t="s">
        <v>819</v>
      </c>
      <c r="C2622" s="147" t="s">
        <v>4582</v>
      </c>
      <c r="D2622" s="534">
        <v>189.67</v>
      </c>
      <c r="E2622" s="252">
        <v>0</v>
      </c>
      <c r="F2622" s="45">
        <f t="shared" si="351"/>
        <v>0</v>
      </c>
      <c r="G2622" s="46">
        <f t="shared" si="352"/>
        <v>0</v>
      </c>
      <c r="H2622" s="45">
        <f t="shared" si="353"/>
        <v>0</v>
      </c>
    </row>
    <row r="2623" spans="1:8">
      <c r="A2623" s="4">
        <v>303060239</v>
      </c>
      <c r="B2623" s="147" t="s">
        <v>820</v>
      </c>
      <c r="C2623" s="100" t="s">
        <v>4583</v>
      </c>
      <c r="D2623" s="534">
        <v>251.35</v>
      </c>
      <c r="E2623" s="252">
        <v>0</v>
      </c>
      <c r="F2623" s="45">
        <f t="shared" si="351"/>
        <v>0</v>
      </c>
      <c r="G2623" s="46">
        <f t="shared" si="352"/>
        <v>0</v>
      </c>
      <c r="H2623" s="45">
        <f t="shared" si="353"/>
        <v>0</v>
      </c>
    </row>
    <row r="2624" spans="1:8">
      <c r="A2624" s="4">
        <v>303060247</v>
      </c>
      <c r="B2624" s="147" t="s">
        <v>821</v>
      </c>
      <c r="C2624" s="147" t="s">
        <v>4584</v>
      </c>
      <c r="D2624" s="534">
        <v>187.44</v>
      </c>
      <c r="E2624" s="252">
        <v>0</v>
      </c>
      <c r="F2624" s="45">
        <f t="shared" si="351"/>
        <v>0</v>
      </c>
      <c r="G2624" s="46">
        <f t="shared" si="352"/>
        <v>0</v>
      </c>
      <c r="H2624" s="45">
        <f t="shared" si="353"/>
        <v>0</v>
      </c>
    </row>
    <row r="2625" spans="1:8">
      <c r="A2625" s="4">
        <v>303060255</v>
      </c>
      <c r="B2625" s="147" t="s">
        <v>822</v>
      </c>
      <c r="C2625" s="147" t="s">
        <v>4585</v>
      </c>
      <c r="D2625" s="534">
        <v>635.03</v>
      </c>
      <c r="E2625" s="252">
        <v>0</v>
      </c>
      <c r="F2625" s="45">
        <f t="shared" si="351"/>
        <v>0</v>
      </c>
      <c r="G2625" s="46">
        <f t="shared" si="352"/>
        <v>0</v>
      </c>
      <c r="H2625" s="45">
        <f t="shared" si="353"/>
        <v>0</v>
      </c>
    </row>
    <row r="2626" spans="1:8">
      <c r="A2626" s="4">
        <v>303060263</v>
      </c>
      <c r="B2626" s="147" t="s">
        <v>823</v>
      </c>
      <c r="C2626" s="147" t="s">
        <v>4586</v>
      </c>
      <c r="D2626" s="534">
        <v>512.78</v>
      </c>
      <c r="E2626" s="252">
        <v>0</v>
      </c>
      <c r="F2626" s="45">
        <f t="shared" si="351"/>
        <v>0</v>
      </c>
      <c r="G2626" s="46">
        <f t="shared" si="352"/>
        <v>0</v>
      </c>
      <c r="H2626" s="45">
        <f t="shared" si="353"/>
        <v>0</v>
      </c>
    </row>
    <row r="2627" spans="1:8">
      <c r="A2627" s="4">
        <v>303060280</v>
      </c>
      <c r="B2627" s="147" t="s">
        <v>824</v>
      </c>
      <c r="C2627" s="100" t="s">
        <v>4587</v>
      </c>
      <c r="D2627" s="534">
        <v>880</v>
      </c>
      <c r="E2627" s="252">
        <v>0</v>
      </c>
      <c r="F2627" s="45">
        <f t="shared" si="351"/>
        <v>0</v>
      </c>
      <c r="G2627" s="46">
        <f t="shared" si="352"/>
        <v>0</v>
      </c>
      <c r="H2627" s="45">
        <f t="shared" si="353"/>
        <v>0</v>
      </c>
    </row>
    <row r="2628" spans="1:8">
      <c r="A2628" s="4">
        <v>303060298</v>
      </c>
      <c r="B2628" s="147" t="s">
        <v>825</v>
      </c>
      <c r="C2628" s="100" t="s">
        <v>4588</v>
      </c>
      <c r="D2628" s="534">
        <v>880</v>
      </c>
      <c r="E2628" s="252">
        <v>0</v>
      </c>
      <c r="F2628" s="45">
        <f t="shared" si="351"/>
        <v>0</v>
      </c>
      <c r="G2628" s="46">
        <f t="shared" si="352"/>
        <v>0</v>
      </c>
      <c r="H2628" s="45">
        <f t="shared" si="353"/>
        <v>0</v>
      </c>
    </row>
    <row r="2629" spans="1:8">
      <c r="A2629" s="4">
        <v>303060301</v>
      </c>
      <c r="B2629" s="147" t="s">
        <v>826</v>
      </c>
      <c r="C2629" s="147" t="s">
        <v>4589</v>
      </c>
      <c r="D2629" s="534">
        <v>512.78</v>
      </c>
      <c r="E2629" s="252">
        <v>0</v>
      </c>
      <c r="F2629" s="45">
        <f t="shared" si="351"/>
        <v>0</v>
      </c>
      <c r="G2629" s="46">
        <f t="shared" si="352"/>
        <v>0</v>
      </c>
      <c r="H2629" s="45">
        <f t="shared" si="353"/>
        <v>0</v>
      </c>
    </row>
    <row r="2630" spans="1:8">
      <c r="A2630" s="4">
        <v>303070064</v>
      </c>
      <c r="B2630" s="147" t="s">
        <v>827</v>
      </c>
      <c r="C2630" s="147" t="s">
        <v>4590</v>
      </c>
      <c r="D2630" s="534">
        <v>172.34</v>
      </c>
      <c r="E2630" s="252">
        <v>0</v>
      </c>
      <c r="F2630" s="45">
        <f t="shared" si="351"/>
        <v>0</v>
      </c>
      <c r="G2630" s="46">
        <f t="shared" si="352"/>
        <v>0</v>
      </c>
      <c r="H2630" s="45">
        <f t="shared" si="353"/>
        <v>0</v>
      </c>
    </row>
    <row r="2631" spans="1:8">
      <c r="A2631" s="4">
        <v>303070072</v>
      </c>
      <c r="B2631" s="147" t="s">
        <v>828</v>
      </c>
      <c r="C2631" s="147" t="s">
        <v>4591</v>
      </c>
      <c r="D2631" s="534">
        <v>588.12</v>
      </c>
      <c r="E2631" s="252">
        <v>0</v>
      </c>
      <c r="F2631" s="45">
        <f t="shared" si="351"/>
        <v>0</v>
      </c>
      <c r="G2631" s="46">
        <f t="shared" si="352"/>
        <v>0</v>
      </c>
      <c r="H2631" s="45">
        <f t="shared" si="353"/>
        <v>0</v>
      </c>
    </row>
    <row r="2632" spans="1:8">
      <c r="A2632" s="4">
        <v>303070080</v>
      </c>
      <c r="B2632" s="147" t="s">
        <v>829</v>
      </c>
      <c r="C2632" s="100" t="s">
        <v>4592</v>
      </c>
      <c r="D2632" s="534">
        <v>321.68</v>
      </c>
      <c r="E2632" s="252">
        <v>0</v>
      </c>
      <c r="F2632" s="45">
        <f t="shared" si="351"/>
        <v>0</v>
      </c>
      <c r="G2632" s="46">
        <f t="shared" si="352"/>
        <v>0</v>
      </c>
      <c r="H2632" s="45">
        <f t="shared" si="353"/>
        <v>0</v>
      </c>
    </row>
    <row r="2633" spans="1:8">
      <c r="A2633" s="4">
        <v>303070099</v>
      </c>
      <c r="B2633" s="147" t="s">
        <v>830</v>
      </c>
      <c r="C2633" s="147" t="s">
        <v>4593</v>
      </c>
      <c r="D2633" s="534">
        <v>699.46</v>
      </c>
      <c r="E2633" s="252">
        <v>0</v>
      </c>
      <c r="F2633" s="45">
        <f t="shared" si="351"/>
        <v>0</v>
      </c>
      <c r="G2633" s="46">
        <f t="shared" si="352"/>
        <v>0</v>
      </c>
      <c r="H2633" s="45">
        <f t="shared" si="353"/>
        <v>0</v>
      </c>
    </row>
    <row r="2634" spans="1:8">
      <c r="A2634" s="4">
        <v>303070102</v>
      </c>
      <c r="B2634" s="147" t="s">
        <v>831</v>
      </c>
      <c r="C2634" s="147" t="s">
        <v>4594</v>
      </c>
      <c r="D2634" s="534">
        <v>261.18</v>
      </c>
      <c r="E2634" s="252">
        <v>0</v>
      </c>
      <c r="F2634" s="45">
        <f t="shared" si="351"/>
        <v>0</v>
      </c>
      <c r="G2634" s="46">
        <f t="shared" si="352"/>
        <v>0</v>
      </c>
      <c r="H2634" s="45">
        <f t="shared" si="353"/>
        <v>0</v>
      </c>
    </row>
    <row r="2635" spans="1:8">
      <c r="A2635" s="4">
        <v>303070110</v>
      </c>
      <c r="B2635" s="147" t="s">
        <v>832</v>
      </c>
      <c r="C2635" s="147" t="s">
        <v>4595</v>
      </c>
      <c r="D2635" s="534">
        <v>262.55</v>
      </c>
      <c r="E2635" s="252">
        <v>0</v>
      </c>
      <c r="F2635" s="45">
        <f t="shared" si="351"/>
        <v>0</v>
      </c>
      <c r="G2635" s="46">
        <f t="shared" si="352"/>
        <v>0</v>
      </c>
      <c r="H2635" s="45">
        <f t="shared" si="353"/>
        <v>0</v>
      </c>
    </row>
    <row r="2636" spans="1:8">
      <c r="A2636" s="4">
        <v>303070129</v>
      </c>
      <c r="B2636" s="147" t="s">
        <v>833</v>
      </c>
      <c r="C2636" s="147" t="s">
        <v>4596</v>
      </c>
      <c r="D2636" s="534">
        <v>219.33</v>
      </c>
      <c r="E2636" s="252">
        <v>0</v>
      </c>
      <c r="F2636" s="45">
        <f t="shared" si="351"/>
        <v>0</v>
      </c>
      <c r="G2636" s="46">
        <f t="shared" si="352"/>
        <v>0</v>
      </c>
      <c r="H2636" s="45">
        <f t="shared" si="353"/>
        <v>0</v>
      </c>
    </row>
    <row r="2637" spans="1:8">
      <c r="A2637" s="4">
        <v>303080043</v>
      </c>
      <c r="B2637" s="147" t="s">
        <v>834</v>
      </c>
      <c r="C2637" s="147" t="s">
        <v>4597</v>
      </c>
      <c r="D2637" s="534">
        <v>326.43</v>
      </c>
      <c r="E2637" s="252">
        <v>0</v>
      </c>
      <c r="F2637" s="45">
        <f t="shared" si="351"/>
        <v>0</v>
      </c>
      <c r="G2637" s="46">
        <f t="shared" si="352"/>
        <v>0</v>
      </c>
      <c r="H2637" s="45">
        <f t="shared" si="353"/>
        <v>0</v>
      </c>
    </row>
    <row r="2638" spans="1:8">
      <c r="A2638" s="4">
        <v>303080051</v>
      </c>
      <c r="B2638" s="147" t="s">
        <v>835</v>
      </c>
      <c r="C2638" s="147" t="s">
        <v>4049</v>
      </c>
      <c r="D2638" s="534">
        <v>321.68</v>
      </c>
      <c r="E2638" s="252">
        <v>0</v>
      </c>
      <c r="F2638" s="45">
        <f t="shared" si="351"/>
        <v>0</v>
      </c>
      <c r="G2638" s="46">
        <f t="shared" si="352"/>
        <v>0</v>
      </c>
      <c r="H2638" s="45">
        <f t="shared" si="353"/>
        <v>0</v>
      </c>
    </row>
    <row r="2639" spans="1:8">
      <c r="A2639" s="4">
        <v>303080060</v>
      </c>
      <c r="B2639" s="147" t="s">
        <v>2787</v>
      </c>
      <c r="C2639" s="147" t="s">
        <v>4598</v>
      </c>
      <c r="D2639" s="534">
        <v>212.9</v>
      </c>
      <c r="E2639" s="252">
        <v>0</v>
      </c>
      <c r="F2639" s="45">
        <f t="shared" si="351"/>
        <v>0</v>
      </c>
      <c r="G2639" s="46">
        <f t="shared" si="352"/>
        <v>0</v>
      </c>
      <c r="H2639" s="45">
        <f t="shared" si="353"/>
        <v>0</v>
      </c>
    </row>
    <row r="2640" spans="1:8">
      <c r="A2640" s="4">
        <v>303080078</v>
      </c>
      <c r="B2640" s="147" t="s">
        <v>836</v>
      </c>
      <c r="C2640" s="147" t="s">
        <v>4599</v>
      </c>
      <c r="D2640" s="534">
        <v>325.08</v>
      </c>
      <c r="E2640" s="252">
        <v>0</v>
      </c>
      <c r="F2640" s="45">
        <f t="shared" si="351"/>
        <v>0</v>
      </c>
      <c r="G2640" s="46">
        <f t="shared" si="352"/>
        <v>0</v>
      </c>
      <c r="H2640" s="45">
        <f t="shared" si="353"/>
        <v>0</v>
      </c>
    </row>
    <row r="2641" spans="1:8">
      <c r="A2641" s="4">
        <v>303080086</v>
      </c>
      <c r="B2641" s="147" t="s">
        <v>837</v>
      </c>
      <c r="C2641" s="147" t="s">
        <v>4600</v>
      </c>
      <c r="D2641" s="534">
        <v>322.48</v>
      </c>
      <c r="E2641" s="252">
        <v>0</v>
      </c>
      <c r="F2641" s="45">
        <f t="shared" si="351"/>
        <v>0</v>
      </c>
      <c r="G2641" s="46">
        <f t="shared" si="352"/>
        <v>0</v>
      </c>
      <c r="H2641" s="45">
        <f t="shared" si="353"/>
        <v>0</v>
      </c>
    </row>
    <row r="2642" spans="1:8">
      <c r="A2642" s="4">
        <v>303080094</v>
      </c>
      <c r="B2642" s="147" t="s">
        <v>838</v>
      </c>
      <c r="C2642" s="100" t="s">
        <v>4601</v>
      </c>
      <c r="D2642" s="534">
        <v>261.18</v>
      </c>
      <c r="E2642" s="252">
        <v>0</v>
      </c>
      <c r="F2642" s="45">
        <f t="shared" si="351"/>
        <v>0</v>
      </c>
      <c r="G2642" s="46">
        <f t="shared" si="352"/>
        <v>0</v>
      </c>
      <c r="H2642" s="45">
        <f t="shared" si="353"/>
        <v>0</v>
      </c>
    </row>
    <row r="2643" spans="1:8">
      <c r="A2643" s="4">
        <v>303090138</v>
      </c>
      <c r="B2643" s="147" t="s">
        <v>839</v>
      </c>
      <c r="C2643" s="100" t="s">
        <v>4602</v>
      </c>
      <c r="D2643" s="534">
        <v>186.06</v>
      </c>
      <c r="E2643" s="252">
        <v>0</v>
      </c>
      <c r="F2643" s="45">
        <f t="shared" si="351"/>
        <v>0</v>
      </c>
      <c r="G2643" s="46">
        <f t="shared" si="352"/>
        <v>0</v>
      </c>
      <c r="H2643" s="45">
        <f t="shared" si="353"/>
        <v>0</v>
      </c>
    </row>
    <row r="2644" spans="1:8">
      <c r="A2644" s="4">
        <v>303090197</v>
      </c>
      <c r="B2644" s="147" t="s">
        <v>840</v>
      </c>
      <c r="C2644" s="147" t="s">
        <v>4603</v>
      </c>
      <c r="D2644" s="534">
        <v>416.39</v>
      </c>
      <c r="E2644" s="252">
        <v>0</v>
      </c>
      <c r="F2644" s="45">
        <f t="shared" si="351"/>
        <v>0</v>
      </c>
      <c r="G2644" s="46">
        <f t="shared" si="352"/>
        <v>0</v>
      </c>
      <c r="H2644" s="45">
        <f t="shared" si="353"/>
        <v>0</v>
      </c>
    </row>
    <row r="2645" spans="1:8">
      <c r="A2645" s="4">
        <v>303090235</v>
      </c>
      <c r="B2645" s="147" t="s">
        <v>841</v>
      </c>
      <c r="C2645" s="147" t="s">
        <v>4604</v>
      </c>
      <c r="D2645" s="534">
        <v>251.76</v>
      </c>
      <c r="E2645" s="252">
        <v>0</v>
      </c>
      <c r="F2645" s="45">
        <f t="shared" si="351"/>
        <v>0</v>
      </c>
      <c r="G2645" s="46">
        <f t="shared" si="352"/>
        <v>0</v>
      </c>
      <c r="H2645" s="45">
        <f t="shared" si="353"/>
        <v>0</v>
      </c>
    </row>
    <row r="2646" spans="1:8">
      <c r="A2646" s="4">
        <v>303090316</v>
      </c>
      <c r="B2646" s="147" t="s">
        <v>842</v>
      </c>
      <c r="C2646" s="147" t="s">
        <v>4605</v>
      </c>
      <c r="D2646" s="534">
        <v>204.15</v>
      </c>
      <c r="E2646" s="252">
        <v>0</v>
      </c>
      <c r="F2646" s="45">
        <f t="shared" si="351"/>
        <v>0</v>
      </c>
      <c r="G2646" s="46">
        <f t="shared" si="352"/>
        <v>0</v>
      </c>
      <c r="H2646" s="45">
        <f t="shared" si="353"/>
        <v>0</v>
      </c>
    </row>
    <row r="2647" spans="1:8">
      <c r="A2647" s="4">
        <v>303100010</v>
      </c>
      <c r="B2647" s="147" t="s">
        <v>843</v>
      </c>
      <c r="C2647" s="100" t="s">
        <v>4606</v>
      </c>
      <c r="D2647" s="534">
        <v>347.15</v>
      </c>
      <c r="E2647" s="252">
        <v>0</v>
      </c>
      <c r="F2647" s="45">
        <f t="shared" si="351"/>
        <v>0</v>
      </c>
      <c r="G2647" s="46">
        <f t="shared" si="352"/>
        <v>0</v>
      </c>
      <c r="H2647" s="45">
        <f t="shared" si="353"/>
        <v>0</v>
      </c>
    </row>
    <row r="2648" spans="1:8">
      <c r="A2648" s="4">
        <v>303100028</v>
      </c>
      <c r="B2648" s="147" t="s">
        <v>844</v>
      </c>
      <c r="C2648" s="147" t="s">
        <v>4607</v>
      </c>
      <c r="D2648" s="534">
        <v>193.66</v>
      </c>
      <c r="E2648" s="252">
        <v>0</v>
      </c>
      <c r="F2648" s="45">
        <f t="shared" si="351"/>
        <v>0</v>
      </c>
      <c r="G2648" s="46">
        <f t="shared" si="352"/>
        <v>0</v>
      </c>
      <c r="H2648" s="45">
        <f t="shared" si="353"/>
        <v>0</v>
      </c>
    </row>
    <row r="2649" spans="1:8">
      <c r="A2649" s="4">
        <v>303100036</v>
      </c>
      <c r="B2649" s="147" t="s">
        <v>845</v>
      </c>
      <c r="C2649" s="100" t="s">
        <v>4608</v>
      </c>
      <c r="D2649" s="534">
        <v>270.38</v>
      </c>
      <c r="E2649" s="252">
        <v>0</v>
      </c>
      <c r="F2649" s="45">
        <f t="shared" ref="F2649:F2707" si="354">D2649*E2649</f>
        <v>0</v>
      </c>
      <c r="G2649" s="46">
        <f t="shared" ref="G2649:G2706" si="355">E2649/12</f>
        <v>0</v>
      </c>
      <c r="H2649" s="45">
        <f t="shared" ref="H2649:H2706" si="356">F2649/12</f>
        <v>0</v>
      </c>
    </row>
    <row r="2650" spans="1:8">
      <c r="A2650" s="4">
        <v>303100044</v>
      </c>
      <c r="B2650" s="147" t="s">
        <v>846</v>
      </c>
      <c r="C2650" s="147" t="s">
        <v>4609</v>
      </c>
      <c r="D2650" s="534">
        <v>186.16</v>
      </c>
      <c r="E2650" s="252">
        <v>0</v>
      </c>
      <c r="F2650" s="45">
        <f t="shared" si="354"/>
        <v>0</v>
      </c>
      <c r="G2650" s="46">
        <f t="shared" si="355"/>
        <v>0</v>
      </c>
      <c r="H2650" s="45">
        <f t="shared" si="356"/>
        <v>0</v>
      </c>
    </row>
    <row r="2651" spans="1:8">
      <c r="A2651" s="4">
        <v>303100052</v>
      </c>
      <c r="B2651" s="147" t="s">
        <v>847</v>
      </c>
      <c r="C2651" s="147" t="s">
        <v>4610</v>
      </c>
      <c r="D2651" s="534">
        <v>224.91</v>
      </c>
      <c r="E2651" s="252">
        <v>0</v>
      </c>
      <c r="F2651" s="45">
        <f t="shared" si="354"/>
        <v>0</v>
      </c>
      <c r="G2651" s="46">
        <f t="shared" si="355"/>
        <v>0</v>
      </c>
      <c r="H2651" s="45">
        <f t="shared" si="356"/>
        <v>0</v>
      </c>
    </row>
    <row r="2652" spans="1:8">
      <c r="A2652" s="4">
        <v>303110015</v>
      </c>
      <c r="B2652" s="147" t="s">
        <v>848</v>
      </c>
      <c r="C2652" s="147" t="s">
        <v>4611</v>
      </c>
      <c r="D2652" s="534">
        <v>292.62</v>
      </c>
      <c r="E2652" s="252">
        <v>0</v>
      </c>
      <c r="F2652" s="45">
        <f t="shared" si="354"/>
        <v>0</v>
      </c>
      <c r="G2652" s="46">
        <f t="shared" si="355"/>
        <v>0</v>
      </c>
      <c r="H2652" s="45">
        <f t="shared" si="356"/>
        <v>0</v>
      </c>
    </row>
    <row r="2653" spans="1:8">
      <c r="A2653" s="4">
        <v>303110023</v>
      </c>
      <c r="B2653" s="147" t="s">
        <v>849</v>
      </c>
      <c r="C2653" s="147" t="s">
        <v>4612</v>
      </c>
      <c r="D2653" s="534">
        <v>292.62</v>
      </c>
      <c r="E2653" s="252">
        <v>0</v>
      </c>
      <c r="F2653" s="45">
        <f t="shared" si="354"/>
        <v>0</v>
      </c>
      <c r="G2653" s="46">
        <f t="shared" si="355"/>
        <v>0</v>
      </c>
      <c r="H2653" s="45">
        <f t="shared" si="356"/>
        <v>0</v>
      </c>
    </row>
    <row r="2654" spans="1:8">
      <c r="A2654" s="4">
        <v>303110031</v>
      </c>
      <c r="B2654" s="147" t="s">
        <v>850</v>
      </c>
      <c r="C2654" s="147" t="s">
        <v>4613</v>
      </c>
      <c r="D2654" s="534">
        <v>186.16</v>
      </c>
      <c r="E2654" s="252">
        <v>0</v>
      </c>
      <c r="F2654" s="45">
        <f t="shared" si="354"/>
        <v>0</v>
      </c>
      <c r="G2654" s="46">
        <f t="shared" si="355"/>
        <v>0</v>
      </c>
      <c r="H2654" s="45">
        <f t="shared" si="356"/>
        <v>0</v>
      </c>
    </row>
    <row r="2655" spans="1:8">
      <c r="A2655" s="4">
        <v>303110040</v>
      </c>
      <c r="B2655" s="147" t="s">
        <v>851</v>
      </c>
      <c r="C2655" s="100" t="s">
        <v>4614</v>
      </c>
      <c r="D2655" s="534">
        <v>182.57</v>
      </c>
      <c r="E2655" s="252">
        <v>0</v>
      </c>
      <c r="F2655" s="45">
        <f t="shared" si="354"/>
        <v>0</v>
      </c>
      <c r="G2655" s="46">
        <f t="shared" si="355"/>
        <v>0</v>
      </c>
      <c r="H2655" s="45">
        <f t="shared" si="356"/>
        <v>0</v>
      </c>
    </row>
    <row r="2656" spans="1:8">
      <c r="A2656" s="4">
        <v>303110058</v>
      </c>
      <c r="B2656" s="147" t="s">
        <v>852</v>
      </c>
      <c r="C2656" s="100" t="s">
        <v>4615</v>
      </c>
      <c r="D2656" s="534">
        <v>157.72999999999999</v>
      </c>
      <c r="E2656" s="252">
        <v>0</v>
      </c>
      <c r="F2656" s="45">
        <f t="shared" si="354"/>
        <v>0</v>
      </c>
      <c r="G2656" s="46">
        <f t="shared" si="355"/>
        <v>0</v>
      </c>
      <c r="H2656" s="45">
        <f t="shared" si="356"/>
        <v>0</v>
      </c>
    </row>
    <row r="2657" spans="1:8">
      <c r="A2657" s="4">
        <v>303110066</v>
      </c>
      <c r="B2657" s="147" t="s">
        <v>853</v>
      </c>
      <c r="C2657" s="100" t="s">
        <v>4616</v>
      </c>
      <c r="D2657" s="534">
        <v>156.66999999999999</v>
      </c>
      <c r="E2657" s="252">
        <v>0</v>
      </c>
      <c r="F2657" s="45">
        <f t="shared" si="354"/>
        <v>0</v>
      </c>
      <c r="G2657" s="46">
        <f t="shared" si="355"/>
        <v>0</v>
      </c>
      <c r="H2657" s="45">
        <f t="shared" si="356"/>
        <v>0</v>
      </c>
    </row>
    <row r="2658" spans="1:8">
      <c r="A2658" s="4">
        <v>303110074</v>
      </c>
      <c r="B2658" s="147" t="s">
        <v>854</v>
      </c>
      <c r="C2658" s="100" t="s">
        <v>4070</v>
      </c>
      <c r="D2658" s="534">
        <v>205.25</v>
      </c>
      <c r="E2658" s="252">
        <v>0</v>
      </c>
      <c r="F2658" s="45">
        <f t="shared" si="354"/>
        <v>0</v>
      </c>
      <c r="G2658" s="46">
        <f t="shared" si="355"/>
        <v>0</v>
      </c>
      <c r="H2658" s="45">
        <f t="shared" si="356"/>
        <v>0</v>
      </c>
    </row>
    <row r="2659" spans="1:8">
      <c r="A2659" s="4">
        <v>303110082</v>
      </c>
      <c r="B2659" s="147" t="s">
        <v>855</v>
      </c>
      <c r="C2659" s="147" t="s">
        <v>4617</v>
      </c>
      <c r="D2659" s="534">
        <v>190.7</v>
      </c>
      <c r="E2659" s="252">
        <v>0</v>
      </c>
      <c r="F2659" s="45">
        <f t="shared" si="354"/>
        <v>0</v>
      </c>
      <c r="G2659" s="46">
        <f t="shared" si="355"/>
        <v>0</v>
      </c>
      <c r="H2659" s="45">
        <f t="shared" si="356"/>
        <v>0</v>
      </c>
    </row>
    <row r="2660" spans="1:8">
      <c r="B2660" s="147" t="s">
        <v>856</v>
      </c>
      <c r="C2660" s="100" t="s">
        <v>2273</v>
      </c>
      <c r="D2660" s="534">
        <v>154.30000000000001</v>
      </c>
      <c r="E2660" s="252">
        <v>0</v>
      </c>
      <c r="F2660" s="45">
        <f t="shared" si="354"/>
        <v>0</v>
      </c>
      <c r="G2660" s="46">
        <f t="shared" si="355"/>
        <v>0</v>
      </c>
      <c r="H2660" s="45">
        <f t="shared" si="356"/>
        <v>0</v>
      </c>
    </row>
    <row r="2661" spans="1:8">
      <c r="B2661" s="147" t="s">
        <v>2803</v>
      </c>
      <c r="C2661" s="147" t="s">
        <v>4618</v>
      </c>
      <c r="D2661" s="534">
        <v>123.99</v>
      </c>
      <c r="E2661" s="252">
        <v>0</v>
      </c>
      <c r="F2661" s="45">
        <f t="shared" si="354"/>
        <v>0</v>
      </c>
      <c r="G2661" s="46">
        <f t="shared" si="355"/>
        <v>0</v>
      </c>
      <c r="H2661" s="45">
        <f t="shared" si="356"/>
        <v>0</v>
      </c>
    </row>
    <row r="2662" spans="1:8">
      <c r="B2662" s="147" t="s">
        <v>857</v>
      </c>
      <c r="C2662" s="100" t="s">
        <v>4619</v>
      </c>
      <c r="D2662" s="534">
        <v>123.99</v>
      </c>
      <c r="E2662" s="252">
        <v>0</v>
      </c>
      <c r="F2662" s="45">
        <f t="shared" si="354"/>
        <v>0</v>
      </c>
      <c r="G2662" s="46">
        <f t="shared" si="355"/>
        <v>0</v>
      </c>
      <c r="H2662" s="45">
        <f t="shared" si="356"/>
        <v>0</v>
      </c>
    </row>
    <row r="2663" spans="1:8">
      <c r="B2663" s="147" t="s">
        <v>858</v>
      </c>
      <c r="C2663" s="147" t="s">
        <v>2274</v>
      </c>
      <c r="D2663" s="534">
        <v>109.24</v>
      </c>
      <c r="E2663" s="252">
        <v>0</v>
      </c>
      <c r="F2663" s="45">
        <f t="shared" si="354"/>
        <v>0</v>
      </c>
      <c r="G2663" s="46">
        <f t="shared" si="355"/>
        <v>0</v>
      </c>
      <c r="H2663" s="45">
        <f t="shared" si="356"/>
        <v>0</v>
      </c>
    </row>
    <row r="2664" spans="1:8">
      <c r="B2664" s="147" t="s">
        <v>859</v>
      </c>
      <c r="C2664" s="147" t="s">
        <v>4620</v>
      </c>
      <c r="D2664" s="534">
        <v>68.86</v>
      </c>
      <c r="E2664" s="252">
        <v>0</v>
      </c>
      <c r="F2664" s="45">
        <f t="shared" si="354"/>
        <v>0</v>
      </c>
      <c r="G2664" s="46">
        <f t="shared" si="355"/>
        <v>0</v>
      </c>
      <c r="H2664" s="45">
        <f t="shared" si="356"/>
        <v>0</v>
      </c>
    </row>
    <row r="2665" spans="1:8">
      <c r="B2665" s="147" t="s">
        <v>860</v>
      </c>
      <c r="C2665" s="100" t="s">
        <v>4621</v>
      </c>
      <c r="D2665" s="534">
        <v>162.44999999999999</v>
      </c>
      <c r="E2665" s="252">
        <v>0</v>
      </c>
      <c r="F2665" s="45">
        <f t="shared" si="354"/>
        <v>0</v>
      </c>
      <c r="G2665" s="46">
        <f t="shared" si="355"/>
        <v>0</v>
      </c>
      <c r="H2665" s="45">
        <f t="shared" si="356"/>
        <v>0</v>
      </c>
    </row>
    <row r="2666" spans="1:8">
      <c r="B2666" s="147" t="s">
        <v>861</v>
      </c>
      <c r="C2666" s="100" t="s">
        <v>4622</v>
      </c>
      <c r="D2666" s="534">
        <v>282.57</v>
      </c>
      <c r="E2666" s="252">
        <v>0</v>
      </c>
      <c r="F2666" s="45">
        <f t="shared" si="354"/>
        <v>0</v>
      </c>
      <c r="G2666" s="46">
        <f t="shared" si="355"/>
        <v>0</v>
      </c>
      <c r="H2666" s="45">
        <f t="shared" si="356"/>
        <v>0</v>
      </c>
    </row>
    <row r="2667" spans="1:8">
      <c r="B2667" s="147" t="s">
        <v>862</v>
      </c>
      <c r="C2667" s="147" t="s">
        <v>4623</v>
      </c>
      <c r="D2667" s="534">
        <v>334.96</v>
      </c>
      <c r="E2667" s="252">
        <v>0</v>
      </c>
      <c r="F2667" s="45">
        <f t="shared" si="354"/>
        <v>0</v>
      </c>
      <c r="G2667" s="46">
        <f t="shared" si="355"/>
        <v>0</v>
      </c>
      <c r="H2667" s="45">
        <f t="shared" si="356"/>
        <v>0</v>
      </c>
    </row>
    <row r="2668" spans="1:8">
      <c r="B2668" s="147" t="s">
        <v>863</v>
      </c>
      <c r="C2668" s="100" t="s">
        <v>4624</v>
      </c>
      <c r="D2668" s="534">
        <v>626.41</v>
      </c>
      <c r="E2668" s="252">
        <v>0</v>
      </c>
      <c r="F2668" s="45">
        <f t="shared" si="354"/>
        <v>0</v>
      </c>
      <c r="G2668" s="46">
        <f t="shared" si="355"/>
        <v>0</v>
      </c>
      <c r="H2668" s="45">
        <f t="shared" si="356"/>
        <v>0</v>
      </c>
    </row>
    <row r="2669" spans="1:8">
      <c r="B2669" s="147" t="s">
        <v>864</v>
      </c>
      <c r="C2669" s="147" t="s">
        <v>4625</v>
      </c>
      <c r="D2669" s="534">
        <v>404.39</v>
      </c>
      <c r="E2669" s="252">
        <v>0</v>
      </c>
      <c r="F2669" s="45">
        <f t="shared" si="354"/>
        <v>0</v>
      </c>
      <c r="G2669" s="46">
        <f t="shared" si="355"/>
        <v>0</v>
      </c>
      <c r="H2669" s="45">
        <f t="shared" si="356"/>
        <v>0</v>
      </c>
    </row>
    <row r="2670" spans="1:8">
      <c r="B2670" s="147" t="s">
        <v>865</v>
      </c>
      <c r="C2670" s="100" t="s">
        <v>4626</v>
      </c>
      <c r="D2670" s="534">
        <v>285.95999999999998</v>
      </c>
      <c r="E2670" s="252">
        <v>0</v>
      </c>
      <c r="F2670" s="45">
        <f t="shared" si="354"/>
        <v>0</v>
      </c>
      <c r="G2670" s="46">
        <f t="shared" si="355"/>
        <v>0</v>
      </c>
      <c r="H2670" s="45">
        <f t="shared" si="356"/>
        <v>0</v>
      </c>
    </row>
    <row r="2671" spans="1:8">
      <c r="B2671" s="147" t="s">
        <v>866</v>
      </c>
      <c r="C2671" s="100" t="s">
        <v>4627</v>
      </c>
      <c r="D2671" s="534">
        <v>230.76</v>
      </c>
      <c r="E2671" s="252">
        <v>0</v>
      </c>
      <c r="F2671" s="45">
        <f t="shared" si="354"/>
        <v>0</v>
      </c>
      <c r="G2671" s="46">
        <f t="shared" si="355"/>
        <v>0</v>
      </c>
      <c r="H2671" s="45">
        <f t="shared" si="356"/>
        <v>0</v>
      </c>
    </row>
    <row r="2672" spans="1:8">
      <c r="B2672" s="147" t="s">
        <v>473</v>
      </c>
      <c r="C2672" s="147" t="s">
        <v>4628</v>
      </c>
      <c r="D2672" s="534">
        <v>204.02</v>
      </c>
      <c r="E2672" s="252">
        <v>0</v>
      </c>
      <c r="F2672" s="45">
        <f t="shared" si="354"/>
        <v>0</v>
      </c>
      <c r="G2672" s="46">
        <f t="shared" si="355"/>
        <v>0</v>
      </c>
      <c r="H2672" s="45">
        <f t="shared" si="356"/>
        <v>0</v>
      </c>
    </row>
    <row r="2673" spans="1:8">
      <c r="B2673" s="147" t="s">
        <v>867</v>
      </c>
      <c r="C2673" s="100" t="s">
        <v>4629</v>
      </c>
      <c r="D2673" s="534">
        <v>334.96</v>
      </c>
      <c r="E2673" s="252">
        <v>0</v>
      </c>
      <c r="F2673" s="45">
        <f t="shared" si="354"/>
        <v>0</v>
      </c>
      <c r="G2673" s="46">
        <f t="shared" si="355"/>
        <v>0</v>
      </c>
      <c r="H2673" s="45">
        <f t="shared" si="356"/>
        <v>0</v>
      </c>
    </row>
    <row r="2674" spans="1:8">
      <c r="B2674" s="147" t="s">
        <v>868</v>
      </c>
      <c r="C2674" s="147" t="s">
        <v>4630</v>
      </c>
      <c r="D2674" s="534">
        <v>189.61</v>
      </c>
      <c r="E2674" s="252">
        <v>0</v>
      </c>
      <c r="F2674" s="45">
        <f t="shared" si="354"/>
        <v>0</v>
      </c>
      <c r="G2674" s="46">
        <f t="shared" si="355"/>
        <v>0</v>
      </c>
      <c r="H2674" s="45">
        <f t="shared" si="356"/>
        <v>0</v>
      </c>
    </row>
    <row r="2675" spans="1:8">
      <c r="B2675" s="147" t="s">
        <v>869</v>
      </c>
      <c r="C2675" s="100" t="s">
        <v>4631</v>
      </c>
      <c r="D2675" s="534">
        <v>366.74</v>
      </c>
      <c r="E2675" s="252">
        <v>0</v>
      </c>
      <c r="F2675" s="45">
        <f t="shared" si="354"/>
        <v>0</v>
      </c>
      <c r="G2675" s="46">
        <f t="shared" si="355"/>
        <v>0</v>
      </c>
      <c r="H2675" s="45">
        <f t="shared" si="356"/>
        <v>0</v>
      </c>
    </row>
    <row r="2676" spans="1:8">
      <c r="B2676" s="147" t="s">
        <v>2805</v>
      </c>
      <c r="C2676" s="100" t="s">
        <v>4632</v>
      </c>
      <c r="D2676" s="534">
        <v>66.47</v>
      </c>
      <c r="E2676" s="252">
        <v>0</v>
      </c>
      <c r="F2676" s="45">
        <f t="shared" si="354"/>
        <v>0</v>
      </c>
      <c r="G2676" s="46">
        <f t="shared" si="355"/>
        <v>0</v>
      </c>
      <c r="H2676" s="45">
        <f t="shared" si="356"/>
        <v>0</v>
      </c>
    </row>
    <row r="2677" spans="1:8">
      <c r="B2677" s="147" t="s">
        <v>2806</v>
      </c>
      <c r="C2677" s="100" t="s">
        <v>6881</v>
      </c>
      <c r="D2677" s="534">
        <v>74.75</v>
      </c>
      <c r="E2677" s="252">
        <v>0</v>
      </c>
      <c r="F2677" s="45">
        <f t="shared" si="354"/>
        <v>0</v>
      </c>
      <c r="G2677" s="46">
        <f t="shared" si="355"/>
        <v>0</v>
      </c>
      <c r="H2677" s="45">
        <f t="shared" si="356"/>
        <v>0</v>
      </c>
    </row>
    <row r="2678" spans="1:8">
      <c r="B2678" s="147" t="s">
        <v>474</v>
      </c>
      <c r="C2678" s="100" t="s">
        <v>4633</v>
      </c>
      <c r="D2678" s="534">
        <v>73.72</v>
      </c>
      <c r="E2678" s="252">
        <v>0</v>
      </c>
      <c r="F2678" s="45">
        <f t="shared" si="354"/>
        <v>0</v>
      </c>
      <c r="G2678" s="46">
        <f t="shared" si="355"/>
        <v>0</v>
      </c>
      <c r="H2678" s="45">
        <f t="shared" si="356"/>
        <v>0</v>
      </c>
    </row>
    <row r="2679" spans="1:8">
      <c r="B2679" s="147" t="s">
        <v>2807</v>
      </c>
      <c r="C2679" s="100" t="s">
        <v>4634</v>
      </c>
      <c r="D2679" s="534">
        <v>123.83</v>
      </c>
      <c r="E2679" s="252">
        <v>0</v>
      </c>
      <c r="F2679" s="45">
        <f t="shared" si="354"/>
        <v>0</v>
      </c>
      <c r="G2679" s="46">
        <f t="shared" si="355"/>
        <v>0</v>
      </c>
      <c r="H2679" s="45">
        <f t="shared" si="356"/>
        <v>0</v>
      </c>
    </row>
    <row r="2680" spans="1:8">
      <c r="B2680" s="147" t="s">
        <v>870</v>
      </c>
      <c r="C2680" s="100" t="s">
        <v>4635</v>
      </c>
      <c r="D2680" s="534">
        <v>70.61</v>
      </c>
      <c r="E2680" s="252">
        <v>0</v>
      </c>
      <c r="F2680" s="45">
        <f t="shared" si="354"/>
        <v>0</v>
      </c>
      <c r="G2680" s="46">
        <f t="shared" si="355"/>
        <v>0</v>
      </c>
      <c r="H2680" s="45">
        <f t="shared" si="356"/>
        <v>0</v>
      </c>
    </row>
    <row r="2681" spans="1:8">
      <c r="B2681" s="147" t="s">
        <v>871</v>
      </c>
      <c r="C2681" s="100" t="s">
        <v>4636</v>
      </c>
      <c r="D2681" s="534">
        <v>71.650000000000006</v>
      </c>
      <c r="E2681" s="252">
        <v>0</v>
      </c>
      <c r="F2681" s="45">
        <f t="shared" si="354"/>
        <v>0</v>
      </c>
      <c r="G2681" s="46">
        <f t="shared" si="355"/>
        <v>0</v>
      </c>
      <c r="H2681" s="45">
        <f t="shared" si="356"/>
        <v>0</v>
      </c>
    </row>
    <row r="2682" spans="1:8">
      <c r="B2682" s="147" t="s">
        <v>2808</v>
      </c>
      <c r="C2682" s="100" t="s">
        <v>4637</v>
      </c>
      <c r="D2682" s="534">
        <v>68.540000000000006</v>
      </c>
      <c r="E2682" s="252">
        <v>0</v>
      </c>
      <c r="F2682" s="45">
        <f t="shared" si="354"/>
        <v>0</v>
      </c>
      <c r="G2682" s="46">
        <f t="shared" si="355"/>
        <v>0</v>
      </c>
      <c r="H2682" s="45">
        <f t="shared" si="356"/>
        <v>0</v>
      </c>
    </row>
    <row r="2683" spans="1:8">
      <c r="B2683" s="147" t="s">
        <v>2809</v>
      </c>
      <c r="C2683" s="100" t="s">
        <v>4638</v>
      </c>
      <c r="D2683" s="534">
        <v>28.69</v>
      </c>
      <c r="E2683" s="252">
        <v>0</v>
      </c>
      <c r="F2683" s="45">
        <f t="shared" si="354"/>
        <v>0</v>
      </c>
      <c r="G2683" s="46">
        <f t="shared" si="355"/>
        <v>0</v>
      </c>
      <c r="H2683" s="45">
        <f t="shared" si="356"/>
        <v>0</v>
      </c>
    </row>
    <row r="2684" spans="1:8">
      <c r="B2684" s="147" t="s">
        <v>872</v>
      </c>
      <c r="C2684" s="100" t="s">
        <v>4639</v>
      </c>
      <c r="D2684" s="534">
        <v>432.68</v>
      </c>
      <c r="E2684" s="252">
        <v>0</v>
      </c>
      <c r="F2684" s="45">
        <f t="shared" si="354"/>
        <v>0</v>
      </c>
      <c r="G2684" s="46">
        <f t="shared" si="355"/>
        <v>0</v>
      </c>
      <c r="H2684" s="45">
        <f t="shared" si="356"/>
        <v>0</v>
      </c>
    </row>
    <row r="2685" spans="1:8">
      <c r="B2685" s="147" t="s">
        <v>873</v>
      </c>
      <c r="C2685" s="100" t="s">
        <v>4640</v>
      </c>
      <c r="D2685" s="534">
        <v>481.41</v>
      </c>
      <c r="E2685" s="252">
        <v>0</v>
      </c>
      <c r="F2685" s="45">
        <f t="shared" si="354"/>
        <v>0</v>
      </c>
      <c r="G2685" s="46">
        <f t="shared" si="355"/>
        <v>0</v>
      </c>
      <c r="H2685" s="45">
        <f t="shared" si="356"/>
        <v>0</v>
      </c>
    </row>
    <row r="2686" spans="1:8">
      <c r="A2686" s="4">
        <v>303110090</v>
      </c>
      <c r="B2686" s="147" t="s">
        <v>874</v>
      </c>
      <c r="C2686" s="100" t="s">
        <v>4641</v>
      </c>
      <c r="D2686" s="534">
        <v>479.19</v>
      </c>
      <c r="E2686" s="252">
        <v>0</v>
      </c>
      <c r="F2686" s="45">
        <f t="shared" si="354"/>
        <v>0</v>
      </c>
      <c r="G2686" s="46">
        <f t="shared" si="355"/>
        <v>0</v>
      </c>
      <c r="H2686" s="45">
        <f t="shared" si="356"/>
        <v>0</v>
      </c>
    </row>
    <row r="2687" spans="1:8">
      <c r="A2687" s="4">
        <v>303110104</v>
      </c>
      <c r="B2687" s="147" t="s">
        <v>875</v>
      </c>
      <c r="C2687" s="100" t="s">
        <v>4642</v>
      </c>
      <c r="D2687" s="534">
        <v>358.35</v>
      </c>
      <c r="E2687" s="252">
        <v>0</v>
      </c>
      <c r="F2687" s="45">
        <f t="shared" si="354"/>
        <v>0</v>
      </c>
      <c r="G2687" s="46">
        <f t="shared" si="355"/>
        <v>0</v>
      </c>
      <c r="H2687" s="45">
        <f t="shared" si="356"/>
        <v>0</v>
      </c>
    </row>
    <row r="2688" spans="1:8">
      <c r="A2688" s="4">
        <v>303110112</v>
      </c>
      <c r="B2688" s="147" t="s">
        <v>876</v>
      </c>
      <c r="C2688" s="100" t="s">
        <v>4643</v>
      </c>
      <c r="D2688" s="534">
        <v>623.26</v>
      </c>
      <c r="E2688" s="252">
        <v>0</v>
      </c>
      <c r="F2688" s="45">
        <f t="shared" si="354"/>
        <v>0</v>
      </c>
      <c r="G2688" s="46">
        <f t="shared" si="355"/>
        <v>0</v>
      </c>
      <c r="H2688" s="45">
        <f t="shared" si="356"/>
        <v>0</v>
      </c>
    </row>
    <row r="2689" spans="1:8">
      <c r="B2689" s="147" t="s">
        <v>877</v>
      </c>
      <c r="C2689" s="100" t="s">
        <v>4644</v>
      </c>
      <c r="D2689" s="534">
        <v>147.71</v>
      </c>
      <c r="E2689" s="252">
        <v>0</v>
      </c>
      <c r="F2689" s="45">
        <f t="shared" si="354"/>
        <v>0</v>
      </c>
      <c r="G2689" s="46">
        <f t="shared" si="355"/>
        <v>0</v>
      </c>
      <c r="H2689" s="45">
        <f t="shared" si="356"/>
        <v>0</v>
      </c>
    </row>
    <row r="2690" spans="1:8">
      <c r="A2690" s="4">
        <v>303130032</v>
      </c>
      <c r="B2690" s="147" t="s">
        <v>878</v>
      </c>
      <c r="C2690" s="100" t="s">
        <v>4645</v>
      </c>
      <c r="D2690" s="534">
        <v>448.87</v>
      </c>
      <c r="E2690" s="252">
        <v>0</v>
      </c>
      <c r="F2690" s="45">
        <f t="shared" si="354"/>
        <v>0</v>
      </c>
      <c r="G2690" s="46">
        <f t="shared" si="355"/>
        <v>0</v>
      </c>
      <c r="H2690" s="45">
        <f t="shared" si="356"/>
        <v>0</v>
      </c>
    </row>
    <row r="2691" spans="1:8">
      <c r="A2691" s="4">
        <v>303130059</v>
      </c>
      <c r="B2691" s="147" t="s">
        <v>879</v>
      </c>
      <c r="C2691" s="147" t="s">
        <v>4646</v>
      </c>
      <c r="D2691" s="534">
        <v>172.34</v>
      </c>
      <c r="E2691" s="252">
        <v>0</v>
      </c>
      <c r="F2691" s="45">
        <f t="shared" si="354"/>
        <v>0</v>
      </c>
      <c r="G2691" s="46">
        <f t="shared" si="355"/>
        <v>0</v>
      </c>
      <c r="H2691" s="45">
        <f t="shared" si="356"/>
        <v>0</v>
      </c>
    </row>
    <row r="2692" spans="1:8">
      <c r="A2692" s="4">
        <v>303130067</v>
      </c>
      <c r="B2692" s="147" t="s">
        <v>880</v>
      </c>
      <c r="C2692" s="100" t="s">
        <v>4647</v>
      </c>
      <c r="D2692" s="534">
        <v>177.07</v>
      </c>
      <c r="E2692" s="252">
        <v>0</v>
      </c>
      <c r="F2692" s="45">
        <f t="shared" si="354"/>
        <v>0</v>
      </c>
      <c r="G2692" s="46">
        <f t="shared" si="355"/>
        <v>0</v>
      </c>
      <c r="H2692" s="45">
        <f t="shared" si="356"/>
        <v>0</v>
      </c>
    </row>
    <row r="2693" spans="1:8">
      <c r="A2693" s="4">
        <v>303140020</v>
      </c>
      <c r="B2693" s="147" t="s">
        <v>881</v>
      </c>
      <c r="C2693" s="147" t="s">
        <v>4075</v>
      </c>
      <c r="D2693" s="534">
        <v>407.88</v>
      </c>
      <c r="E2693" s="252">
        <v>0</v>
      </c>
      <c r="F2693" s="45">
        <f t="shared" si="354"/>
        <v>0</v>
      </c>
      <c r="G2693" s="46">
        <f t="shared" si="355"/>
        <v>0</v>
      </c>
      <c r="H2693" s="45">
        <f t="shared" si="356"/>
        <v>0</v>
      </c>
    </row>
    <row r="2694" spans="1:8">
      <c r="A2694" s="4">
        <v>303140038</v>
      </c>
      <c r="B2694" s="147" t="s">
        <v>882</v>
      </c>
      <c r="C2694" s="100" t="s">
        <v>4665</v>
      </c>
      <c r="D2694" s="534">
        <v>185.83</v>
      </c>
      <c r="E2694" s="252">
        <v>0</v>
      </c>
      <c r="F2694" s="45">
        <f t="shared" si="354"/>
        <v>0</v>
      </c>
      <c r="G2694" s="46">
        <f t="shared" si="355"/>
        <v>0</v>
      </c>
      <c r="H2694" s="45">
        <f t="shared" si="356"/>
        <v>0</v>
      </c>
    </row>
    <row r="2695" spans="1:8">
      <c r="A2695" s="4">
        <v>303140046</v>
      </c>
      <c r="B2695" s="147" t="s">
        <v>883</v>
      </c>
      <c r="C2695" s="100" t="s">
        <v>4648</v>
      </c>
      <c r="D2695" s="534">
        <v>480.87</v>
      </c>
      <c r="E2695" s="252">
        <v>0</v>
      </c>
      <c r="F2695" s="45">
        <f t="shared" si="354"/>
        <v>0</v>
      </c>
      <c r="G2695" s="46">
        <f t="shared" si="355"/>
        <v>0</v>
      </c>
      <c r="H2695" s="45">
        <f t="shared" si="356"/>
        <v>0</v>
      </c>
    </row>
    <row r="2696" spans="1:8">
      <c r="A2696" s="4">
        <v>303140054</v>
      </c>
      <c r="B2696" s="147" t="s">
        <v>884</v>
      </c>
      <c r="C2696" s="100" t="s">
        <v>4649</v>
      </c>
      <c r="D2696" s="534">
        <v>187.13</v>
      </c>
      <c r="E2696" s="252">
        <v>0</v>
      </c>
      <c r="F2696" s="45">
        <f t="shared" si="354"/>
        <v>0</v>
      </c>
      <c r="G2696" s="46">
        <f t="shared" si="355"/>
        <v>0</v>
      </c>
      <c r="H2696" s="45">
        <f t="shared" si="356"/>
        <v>0</v>
      </c>
    </row>
    <row r="2697" spans="1:8">
      <c r="A2697" s="4">
        <v>303140062</v>
      </c>
      <c r="B2697" s="147" t="s">
        <v>885</v>
      </c>
      <c r="C2697" s="147" t="s">
        <v>4650</v>
      </c>
      <c r="D2697" s="534">
        <v>582.41999999999996</v>
      </c>
      <c r="E2697" s="252">
        <v>0</v>
      </c>
      <c r="F2697" s="45">
        <f t="shared" si="354"/>
        <v>0</v>
      </c>
      <c r="G2697" s="46">
        <f t="shared" si="355"/>
        <v>0</v>
      </c>
      <c r="H2697" s="45">
        <f t="shared" si="356"/>
        <v>0</v>
      </c>
    </row>
    <row r="2698" spans="1:8">
      <c r="A2698" s="4">
        <v>303140070</v>
      </c>
      <c r="B2698" s="147" t="s">
        <v>886</v>
      </c>
      <c r="C2698" s="100" t="s">
        <v>4651</v>
      </c>
      <c r="D2698" s="534">
        <v>67.31</v>
      </c>
      <c r="E2698" s="252">
        <v>0</v>
      </c>
      <c r="F2698" s="45">
        <f t="shared" si="354"/>
        <v>0</v>
      </c>
      <c r="G2698" s="46">
        <f t="shared" si="355"/>
        <v>0</v>
      </c>
      <c r="H2698" s="45">
        <f t="shared" si="356"/>
        <v>0</v>
      </c>
    </row>
    <row r="2699" spans="1:8">
      <c r="A2699" s="4">
        <v>303140089</v>
      </c>
      <c r="B2699" s="147" t="s">
        <v>887</v>
      </c>
      <c r="C2699" s="147" t="s">
        <v>4652</v>
      </c>
      <c r="D2699" s="534">
        <v>331.54</v>
      </c>
      <c r="E2699" s="252">
        <v>0</v>
      </c>
      <c r="F2699" s="45">
        <f t="shared" si="354"/>
        <v>0</v>
      </c>
      <c r="G2699" s="46">
        <f t="shared" si="355"/>
        <v>0</v>
      </c>
      <c r="H2699" s="45">
        <f t="shared" si="356"/>
        <v>0</v>
      </c>
    </row>
    <row r="2700" spans="1:8">
      <c r="A2700" s="4">
        <v>303140097</v>
      </c>
      <c r="B2700" s="147" t="s">
        <v>888</v>
      </c>
      <c r="C2700" s="100" t="s">
        <v>4653</v>
      </c>
      <c r="D2700" s="534">
        <v>198.81</v>
      </c>
      <c r="E2700" s="252">
        <v>0</v>
      </c>
      <c r="F2700" s="45">
        <f t="shared" si="354"/>
        <v>0</v>
      </c>
      <c r="G2700" s="46">
        <f t="shared" si="355"/>
        <v>0</v>
      </c>
      <c r="H2700" s="45">
        <f t="shared" si="356"/>
        <v>0</v>
      </c>
    </row>
    <row r="2701" spans="1:8">
      <c r="A2701" s="4">
        <v>303140100</v>
      </c>
      <c r="B2701" s="147" t="s">
        <v>889</v>
      </c>
      <c r="C2701" s="147" t="s">
        <v>4654</v>
      </c>
      <c r="D2701" s="534">
        <v>347.95</v>
      </c>
      <c r="E2701" s="252">
        <v>0</v>
      </c>
      <c r="F2701" s="45">
        <f t="shared" si="354"/>
        <v>0</v>
      </c>
      <c r="G2701" s="46">
        <f t="shared" si="355"/>
        <v>0</v>
      </c>
      <c r="H2701" s="45">
        <f t="shared" si="356"/>
        <v>0</v>
      </c>
    </row>
    <row r="2702" spans="1:8">
      <c r="A2702" s="4">
        <v>303140119</v>
      </c>
      <c r="B2702" s="147" t="s">
        <v>890</v>
      </c>
      <c r="C2702" s="147" t="s">
        <v>4655</v>
      </c>
      <c r="D2702" s="534">
        <v>218.68</v>
      </c>
      <c r="E2702" s="252">
        <v>0</v>
      </c>
      <c r="F2702" s="45">
        <f t="shared" si="354"/>
        <v>0</v>
      </c>
      <c r="G2702" s="46">
        <f t="shared" si="355"/>
        <v>0</v>
      </c>
      <c r="H2702" s="45">
        <f t="shared" si="356"/>
        <v>0</v>
      </c>
    </row>
    <row r="2703" spans="1:8">
      <c r="A2703" s="4">
        <v>303140127</v>
      </c>
      <c r="B2703" s="147" t="s">
        <v>891</v>
      </c>
      <c r="C2703" s="100" t="s">
        <v>4656</v>
      </c>
      <c r="D2703" s="534">
        <v>272.97000000000003</v>
      </c>
      <c r="E2703" s="252">
        <v>0</v>
      </c>
      <c r="F2703" s="45">
        <f t="shared" si="354"/>
        <v>0</v>
      </c>
      <c r="G2703" s="46">
        <f t="shared" si="355"/>
        <v>0</v>
      </c>
      <c r="H2703" s="45">
        <f t="shared" si="356"/>
        <v>0</v>
      </c>
    </row>
    <row r="2704" spans="1:8">
      <c r="A2704" s="4">
        <v>303140135</v>
      </c>
      <c r="B2704" s="147" t="s">
        <v>892</v>
      </c>
      <c r="C2704" s="100" t="s">
        <v>4657</v>
      </c>
      <c r="D2704" s="534">
        <v>166.08</v>
      </c>
      <c r="E2704" s="252">
        <v>0</v>
      </c>
      <c r="F2704" s="45">
        <f t="shared" si="354"/>
        <v>0</v>
      </c>
      <c r="G2704" s="46">
        <f t="shared" si="355"/>
        <v>0</v>
      </c>
      <c r="H2704" s="45">
        <f t="shared" si="356"/>
        <v>0</v>
      </c>
    </row>
    <row r="2705" spans="1:8">
      <c r="A2705" s="4">
        <v>303140143</v>
      </c>
      <c r="B2705" s="147" t="s">
        <v>893</v>
      </c>
      <c r="C2705" s="100" t="s">
        <v>2275</v>
      </c>
      <c r="D2705" s="534">
        <v>224.97</v>
      </c>
      <c r="E2705" s="252">
        <v>0</v>
      </c>
      <c r="F2705" s="45">
        <f t="shared" si="354"/>
        <v>0</v>
      </c>
      <c r="G2705" s="46">
        <f t="shared" si="355"/>
        <v>0</v>
      </c>
      <c r="H2705" s="45">
        <f t="shared" si="356"/>
        <v>0</v>
      </c>
    </row>
    <row r="2706" spans="1:8">
      <c r="A2706" s="4">
        <v>303140151</v>
      </c>
      <c r="B2706" s="147" t="s">
        <v>894</v>
      </c>
      <c r="C2706" s="100" t="s">
        <v>2276</v>
      </c>
      <c r="D2706" s="534">
        <v>262.54000000000002</v>
      </c>
      <c r="E2706" s="252">
        <v>0</v>
      </c>
      <c r="F2706" s="45">
        <f t="shared" si="354"/>
        <v>0</v>
      </c>
      <c r="G2706" s="46">
        <f t="shared" si="355"/>
        <v>0</v>
      </c>
      <c r="H2706" s="45">
        <f t="shared" si="356"/>
        <v>0</v>
      </c>
    </row>
    <row r="2707" spans="1:8">
      <c r="A2707" s="4">
        <v>303150017</v>
      </c>
      <c r="B2707" s="147" t="s">
        <v>895</v>
      </c>
      <c r="C2707" s="100" t="s">
        <v>2277</v>
      </c>
      <c r="D2707" s="534">
        <v>262.54000000000002</v>
      </c>
      <c r="E2707" s="252">
        <v>0</v>
      </c>
      <c r="F2707" s="45">
        <f t="shared" si="354"/>
        <v>0</v>
      </c>
      <c r="G2707" s="46">
        <f t="shared" ref="G2707:G2720" si="357">E2707/12</f>
        <v>0</v>
      </c>
      <c r="H2707" s="45">
        <f t="shared" ref="H2707:H2720" si="358">F2707/12</f>
        <v>0</v>
      </c>
    </row>
    <row r="2708" spans="1:8">
      <c r="A2708" s="4">
        <v>303150025</v>
      </c>
      <c r="B2708" s="147" t="s">
        <v>896</v>
      </c>
      <c r="C2708" s="100" t="s">
        <v>2278</v>
      </c>
      <c r="D2708" s="534">
        <v>778.02</v>
      </c>
      <c r="E2708" s="252">
        <v>0</v>
      </c>
      <c r="F2708" s="45">
        <f t="shared" ref="F2708:F2720" si="359">D2708*E2708</f>
        <v>0</v>
      </c>
      <c r="G2708" s="46">
        <f t="shared" si="357"/>
        <v>0</v>
      </c>
      <c r="H2708" s="45">
        <f t="shared" si="358"/>
        <v>0</v>
      </c>
    </row>
    <row r="2709" spans="1:8">
      <c r="A2709" s="4">
        <v>303150033</v>
      </c>
      <c r="B2709" s="147" t="s">
        <v>897</v>
      </c>
      <c r="C2709" s="100" t="s">
        <v>2279</v>
      </c>
      <c r="D2709" s="534">
        <v>482.45</v>
      </c>
      <c r="E2709" s="252">
        <v>0</v>
      </c>
      <c r="F2709" s="45">
        <f t="shared" si="359"/>
        <v>0</v>
      </c>
      <c r="G2709" s="46">
        <f t="shared" si="357"/>
        <v>0</v>
      </c>
      <c r="H2709" s="45">
        <f t="shared" si="358"/>
        <v>0</v>
      </c>
    </row>
    <row r="2710" spans="1:8">
      <c r="A2710" s="4">
        <v>303150041</v>
      </c>
      <c r="B2710" s="147" t="s">
        <v>898</v>
      </c>
      <c r="C2710" s="147" t="s">
        <v>2280</v>
      </c>
      <c r="D2710" s="534">
        <v>170.35</v>
      </c>
      <c r="E2710" s="252">
        <v>0</v>
      </c>
      <c r="F2710" s="45">
        <f t="shared" si="359"/>
        <v>0</v>
      </c>
      <c r="G2710" s="46">
        <f t="shared" si="357"/>
        <v>0</v>
      </c>
      <c r="H2710" s="45">
        <f t="shared" si="358"/>
        <v>0</v>
      </c>
    </row>
    <row r="2711" spans="1:8">
      <c r="A2711" s="4">
        <v>303150050</v>
      </c>
      <c r="B2711" s="147" t="s">
        <v>475</v>
      </c>
      <c r="C2711" s="147" t="s">
        <v>4658</v>
      </c>
      <c r="D2711" s="534">
        <v>26.91</v>
      </c>
      <c r="E2711" s="252">
        <v>0</v>
      </c>
      <c r="F2711" s="45">
        <f t="shared" si="359"/>
        <v>0</v>
      </c>
      <c r="G2711" s="46">
        <f t="shared" si="357"/>
        <v>0</v>
      </c>
      <c r="H2711" s="45">
        <f t="shared" si="358"/>
        <v>0</v>
      </c>
    </row>
    <row r="2712" spans="1:8">
      <c r="A2712" s="4">
        <v>303150068</v>
      </c>
      <c r="B2712" s="147" t="s">
        <v>2811</v>
      </c>
      <c r="C2712" s="100" t="s">
        <v>6882</v>
      </c>
      <c r="D2712" s="534">
        <v>57</v>
      </c>
      <c r="E2712" s="252">
        <v>0</v>
      </c>
      <c r="F2712" s="45">
        <f t="shared" si="359"/>
        <v>0</v>
      </c>
      <c r="G2712" s="46">
        <f t="shared" si="357"/>
        <v>0</v>
      </c>
      <c r="H2712" s="45">
        <f t="shared" si="358"/>
        <v>0</v>
      </c>
    </row>
    <row r="2713" spans="1:8">
      <c r="A2713" s="4">
        <v>303160012</v>
      </c>
      <c r="B2713" s="147" t="s">
        <v>2812</v>
      </c>
      <c r="C2713" s="100" t="s">
        <v>4659</v>
      </c>
      <c r="D2713" s="534">
        <v>57</v>
      </c>
      <c r="E2713" s="252">
        <v>0</v>
      </c>
      <c r="F2713" s="45">
        <f t="shared" si="359"/>
        <v>0</v>
      </c>
      <c r="G2713" s="46">
        <f t="shared" si="357"/>
        <v>0</v>
      </c>
      <c r="H2713" s="45">
        <f t="shared" si="358"/>
        <v>0</v>
      </c>
    </row>
    <row r="2714" spans="1:8">
      <c r="A2714" s="4">
        <v>303160020</v>
      </c>
      <c r="B2714" s="147" t="s">
        <v>2813</v>
      </c>
      <c r="C2714" s="100" t="s">
        <v>6883</v>
      </c>
      <c r="D2714" s="534">
        <v>57</v>
      </c>
      <c r="E2714" s="252">
        <v>0</v>
      </c>
      <c r="F2714" s="45">
        <f t="shared" si="359"/>
        <v>0</v>
      </c>
      <c r="G2714" s="46">
        <f t="shared" si="357"/>
        <v>0</v>
      </c>
      <c r="H2714" s="45">
        <f t="shared" si="358"/>
        <v>0</v>
      </c>
    </row>
    <row r="2715" spans="1:8">
      <c r="B2715" s="147" t="s">
        <v>2814</v>
      </c>
      <c r="C2715" s="100" t="s">
        <v>4660</v>
      </c>
      <c r="D2715" s="534">
        <v>57</v>
      </c>
      <c r="E2715" s="252">
        <v>0</v>
      </c>
      <c r="F2715" s="45">
        <f t="shared" si="359"/>
        <v>0</v>
      </c>
      <c r="G2715" s="46">
        <f t="shared" si="357"/>
        <v>0</v>
      </c>
      <c r="H2715" s="45">
        <f t="shared" si="358"/>
        <v>0</v>
      </c>
    </row>
    <row r="2716" spans="1:8">
      <c r="B2716" s="147" t="s">
        <v>2815</v>
      </c>
      <c r="C2716" s="100" t="s">
        <v>6884</v>
      </c>
      <c r="D2716" s="534">
        <v>57</v>
      </c>
      <c r="E2716" s="252">
        <v>0</v>
      </c>
      <c r="F2716" s="45">
        <f t="shared" si="359"/>
        <v>0</v>
      </c>
      <c r="G2716" s="46">
        <f t="shared" si="357"/>
        <v>0</v>
      </c>
      <c r="H2716" s="45">
        <f t="shared" si="358"/>
        <v>0</v>
      </c>
    </row>
    <row r="2717" spans="1:8">
      <c r="A2717" s="4">
        <v>303160039</v>
      </c>
      <c r="B2717" s="147" t="s">
        <v>2816</v>
      </c>
      <c r="C2717" s="100" t="s">
        <v>4661</v>
      </c>
      <c r="D2717" s="534">
        <v>57</v>
      </c>
      <c r="E2717" s="252">
        <v>0</v>
      </c>
      <c r="F2717" s="45">
        <f t="shared" si="359"/>
        <v>0</v>
      </c>
      <c r="G2717" s="46">
        <f t="shared" si="357"/>
        <v>0</v>
      </c>
      <c r="H2717" s="45">
        <f t="shared" si="358"/>
        <v>0</v>
      </c>
    </row>
    <row r="2718" spans="1:8">
      <c r="A2718" s="4">
        <v>303160047</v>
      </c>
      <c r="B2718" s="147" t="s">
        <v>6178</v>
      </c>
      <c r="C2718" s="100" t="s">
        <v>6179</v>
      </c>
      <c r="D2718" s="534">
        <v>26.91</v>
      </c>
      <c r="E2718" s="252">
        <v>0</v>
      </c>
      <c r="F2718" s="45">
        <f t="shared" si="359"/>
        <v>0</v>
      </c>
      <c r="G2718" s="46">
        <f t="shared" si="357"/>
        <v>0</v>
      </c>
      <c r="H2718" s="45">
        <f t="shared" si="358"/>
        <v>0</v>
      </c>
    </row>
    <row r="2719" spans="1:8">
      <c r="A2719" s="4">
        <v>303160055</v>
      </c>
      <c r="B2719" s="147" t="s">
        <v>6180</v>
      </c>
      <c r="C2719" s="100" t="s">
        <v>6181</v>
      </c>
      <c r="D2719" s="534">
        <v>26.91</v>
      </c>
      <c r="E2719" s="252">
        <v>0</v>
      </c>
      <c r="F2719" s="45">
        <f t="shared" si="359"/>
        <v>0</v>
      </c>
      <c r="G2719" s="46">
        <f t="shared" si="357"/>
        <v>0</v>
      </c>
      <c r="H2719" s="45">
        <f t="shared" si="358"/>
        <v>0</v>
      </c>
    </row>
    <row r="2720" spans="1:8">
      <c r="A2720" s="4">
        <v>303160063</v>
      </c>
      <c r="B2720" s="147" t="s">
        <v>2817</v>
      </c>
      <c r="C2720" s="147" t="s">
        <v>4662</v>
      </c>
      <c r="D2720" s="534">
        <v>43.04</v>
      </c>
      <c r="E2720" s="252">
        <v>0</v>
      </c>
      <c r="F2720" s="45">
        <f t="shared" si="359"/>
        <v>0</v>
      </c>
      <c r="G2720" s="46">
        <f t="shared" si="357"/>
        <v>0</v>
      </c>
      <c r="H2720" s="45">
        <f t="shared" si="358"/>
        <v>0</v>
      </c>
    </row>
    <row r="2721" spans="1:9">
      <c r="A2721" s="4" t="s">
        <v>1</v>
      </c>
      <c r="B2721" s="606" t="s">
        <v>7916</v>
      </c>
      <c r="C2721" s="607"/>
      <c r="D2721" s="18">
        <f>SUM(D2553:D2720)</f>
        <v>47228.800000000003</v>
      </c>
      <c r="E2721" s="339">
        <f>SUM(E2553:E2720)</f>
        <v>0</v>
      </c>
      <c r="F2721" s="18">
        <f>SUM(F2553:F2720)</f>
        <v>0</v>
      </c>
      <c r="G2721" s="19">
        <f>SUM(G2553:G2720)</f>
        <v>0</v>
      </c>
      <c r="H2721" s="18">
        <f>SUM(H2553:H2720)</f>
        <v>0</v>
      </c>
    </row>
    <row r="2722" spans="1:9">
      <c r="A2722" s="4">
        <v>0</v>
      </c>
      <c r="B2722" s="36"/>
      <c r="C2722" s="36"/>
      <c r="D2722" s="38"/>
      <c r="E2722" s="37"/>
      <c r="F2722" s="38"/>
      <c r="G2722" s="16"/>
      <c r="H2722" s="16"/>
    </row>
    <row r="2723" spans="1:9" ht="18" customHeight="1">
      <c r="A2723" s="4" t="s">
        <v>590</v>
      </c>
      <c r="B2723" s="585" t="s">
        <v>590</v>
      </c>
      <c r="C2723" s="586"/>
      <c r="D2723" s="604" t="str">
        <f>D$2519</f>
        <v xml:space="preserve">SIGTAP 08/25
Custo medio AIH
09/24 - 08/25 </v>
      </c>
      <c r="E2723" s="570" t="str">
        <f>E$861</f>
        <v>CNES_ESTABELECIMENTO</v>
      </c>
      <c r="F2723" s="570"/>
      <c r="G2723" s="570"/>
      <c r="H2723" s="570"/>
    </row>
    <row r="2724" spans="1:9" ht="18" customHeight="1">
      <c r="A2724" s="4">
        <v>0</v>
      </c>
      <c r="B2724" s="587"/>
      <c r="C2724" s="588"/>
      <c r="D2724" s="605"/>
      <c r="E2724" s="12" t="s">
        <v>12</v>
      </c>
      <c r="F2724" s="50" t="s">
        <v>3815</v>
      </c>
      <c r="G2724" s="51" t="s">
        <v>3756</v>
      </c>
      <c r="H2724" s="50" t="s">
        <v>3814</v>
      </c>
    </row>
    <row r="2725" spans="1:9">
      <c r="A2725" s="4">
        <v>304100013</v>
      </c>
      <c r="B2725" s="14" t="s">
        <v>2818</v>
      </c>
      <c r="C2725" s="15" t="s">
        <v>4666</v>
      </c>
      <c r="D2725" s="537">
        <v>23.08</v>
      </c>
      <c r="E2725" s="367">
        <v>0</v>
      </c>
      <c r="F2725" s="3">
        <f>D2725*E2725</f>
        <v>0</v>
      </c>
      <c r="G2725" s="1">
        <f t="shared" ref="G2725:H2728" si="360">E2725/12</f>
        <v>0</v>
      </c>
      <c r="H2725" s="3">
        <f t="shared" si="360"/>
        <v>0</v>
      </c>
    </row>
    <row r="2726" spans="1:9">
      <c r="B2726" s="14" t="s">
        <v>6540</v>
      </c>
      <c r="C2726" s="15" t="s">
        <v>6541</v>
      </c>
      <c r="D2726" s="537">
        <v>23.08</v>
      </c>
      <c r="E2726" s="367">
        <v>0</v>
      </c>
      <c r="F2726" s="3">
        <f>D2726*E2726</f>
        <v>0</v>
      </c>
      <c r="G2726" s="1">
        <f t="shared" si="360"/>
        <v>0</v>
      </c>
      <c r="H2726" s="3">
        <f t="shared" si="360"/>
        <v>0</v>
      </c>
    </row>
    <row r="2727" spans="1:9">
      <c r="B2727" s="14" t="s">
        <v>899</v>
      </c>
      <c r="C2727" s="15" t="s">
        <v>900</v>
      </c>
      <c r="D2727" s="536">
        <v>45.93</v>
      </c>
      <c r="E2727" s="366">
        <v>0</v>
      </c>
      <c r="F2727" s="112">
        <f>D2727*E2727</f>
        <v>0</v>
      </c>
      <c r="G2727" s="2">
        <f t="shared" si="360"/>
        <v>0</v>
      </c>
      <c r="H2727" s="112">
        <f t="shared" si="360"/>
        <v>0</v>
      </c>
      <c r="I2727" s="114"/>
    </row>
    <row r="2728" spans="1:9">
      <c r="A2728" s="4">
        <v>304100021</v>
      </c>
      <c r="B2728" s="14" t="s">
        <v>901</v>
      </c>
      <c r="C2728" s="15" t="s">
        <v>902</v>
      </c>
      <c r="D2728" s="536">
        <v>367.44</v>
      </c>
      <c r="E2728" s="366">
        <v>0</v>
      </c>
      <c r="F2728" s="112">
        <f>D2728*E2728</f>
        <v>0</v>
      </c>
      <c r="G2728" s="2">
        <f t="shared" si="360"/>
        <v>0</v>
      </c>
      <c r="H2728" s="112">
        <f t="shared" si="360"/>
        <v>0</v>
      </c>
      <c r="I2728" s="114"/>
    </row>
    <row r="2729" spans="1:9">
      <c r="A2729" s="4" t="s">
        <v>1</v>
      </c>
      <c r="B2729" s="608" t="s">
        <v>7792</v>
      </c>
      <c r="C2729" s="609"/>
      <c r="D2729" s="22">
        <f>SUM(D2725:D2728)</f>
        <v>459.53</v>
      </c>
      <c r="E2729" s="23">
        <f t="shared" ref="E2729:H2729" si="361">SUM(E2725:E2728)</f>
        <v>0</v>
      </c>
      <c r="F2729" s="22">
        <f t="shared" si="361"/>
        <v>0</v>
      </c>
      <c r="G2729" s="23">
        <f t="shared" si="361"/>
        <v>0</v>
      </c>
      <c r="H2729" s="22">
        <f t="shared" si="361"/>
        <v>0</v>
      </c>
    </row>
    <row r="2730" spans="1:9">
      <c r="B2730" s="16"/>
      <c r="C2730" s="16"/>
      <c r="D2730" s="35"/>
      <c r="E2730" s="34"/>
      <c r="F2730" s="35"/>
      <c r="G2730" s="16"/>
      <c r="H2730" s="16"/>
    </row>
    <row r="2731" spans="1:9" ht="18" customHeight="1">
      <c r="A2731" s="4" t="s">
        <v>715</v>
      </c>
      <c r="B2731" s="585" t="s">
        <v>715</v>
      </c>
      <c r="C2731" s="586"/>
      <c r="D2731" s="604" t="str">
        <f>D$2519</f>
        <v xml:space="preserve">SIGTAP 08/25
Custo medio AIH
09/24 - 08/25 </v>
      </c>
      <c r="E2731" s="570" t="str">
        <f>E$861</f>
        <v>CNES_ESTABELECIMENTO</v>
      </c>
      <c r="F2731" s="570"/>
      <c r="G2731" s="570"/>
      <c r="H2731" s="570"/>
    </row>
    <row r="2732" spans="1:9" ht="18" customHeight="1">
      <c r="A2732" s="4">
        <v>0</v>
      </c>
      <c r="B2732" s="587"/>
      <c r="C2732" s="588"/>
      <c r="D2732" s="605"/>
      <c r="E2732" s="12" t="s">
        <v>12</v>
      </c>
      <c r="F2732" s="50" t="s">
        <v>3815</v>
      </c>
      <c r="G2732" s="51" t="s">
        <v>3756</v>
      </c>
      <c r="H2732" s="50" t="s">
        <v>3814</v>
      </c>
    </row>
    <row r="2733" spans="1:9">
      <c r="A2733" s="4">
        <v>305010174</v>
      </c>
      <c r="B2733" s="15" t="s">
        <v>903</v>
      </c>
      <c r="C2733" s="15" t="s">
        <v>904</v>
      </c>
      <c r="D2733" s="538">
        <v>80.77</v>
      </c>
      <c r="E2733" s="250">
        <v>0</v>
      </c>
      <c r="F2733" s="112">
        <f t="shared" ref="F2733:F2738" si="362">D2733*E2733</f>
        <v>0</v>
      </c>
      <c r="G2733" s="2">
        <f t="shared" ref="G2733:H2738" si="363">E2733/12</f>
        <v>0</v>
      </c>
      <c r="H2733" s="112">
        <f t="shared" si="363"/>
        <v>0</v>
      </c>
      <c r="I2733" s="114"/>
    </row>
    <row r="2734" spans="1:9">
      <c r="A2734" s="4">
        <v>305020013</v>
      </c>
      <c r="B2734" s="15" t="s">
        <v>905</v>
      </c>
      <c r="C2734" s="15" t="s">
        <v>906</v>
      </c>
      <c r="D2734" s="538">
        <v>204.5</v>
      </c>
      <c r="E2734" s="250">
        <v>0</v>
      </c>
      <c r="F2734" s="112">
        <f t="shared" si="362"/>
        <v>0</v>
      </c>
      <c r="G2734" s="2">
        <f t="shared" si="363"/>
        <v>0</v>
      </c>
      <c r="H2734" s="112">
        <f t="shared" si="363"/>
        <v>0</v>
      </c>
      <c r="I2734" s="114"/>
    </row>
    <row r="2735" spans="1:9">
      <c r="A2735" s="4">
        <v>305020021</v>
      </c>
      <c r="B2735" s="15" t="s">
        <v>907</v>
      </c>
      <c r="C2735" s="15" t="s">
        <v>908</v>
      </c>
      <c r="D2735" s="538">
        <v>175.97</v>
      </c>
      <c r="E2735" s="250">
        <v>0</v>
      </c>
      <c r="F2735" s="112">
        <f t="shared" si="362"/>
        <v>0</v>
      </c>
      <c r="G2735" s="2">
        <f t="shared" si="363"/>
        <v>0</v>
      </c>
      <c r="H2735" s="112">
        <f t="shared" si="363"/>
        <v>0</v>
      </c>
      <c r="I2735" s="114"/>
    </row>
    <row r="2736" spans="1:9">
      <c r="A2736" s="4">
        <v>305020030</v>
      </c>
      <c r="B2736" s="15" t="s">
        <v>909</v>
      </c>
      <c r="C2736" s="15" t="s">
        <v>910</v>
      </c>
      <c r="D2736" s="538">
        <v>132.06</v>
      </c>
      <c r="E2736" s="250">
        <v>0</v>
      </c>
      <c r="F2736" s="112">
        <f t="shared" si="362"/>
        <v>0</v>
      </c>
      <c r="G2736" s="2">
        <f t="shared" si="363"/>
        <v>0</v>
      </c>
      <c r="H2736" s="112">
        <f t="shared" si="363"/>
        <v>0</v>
      </c>
      <c r="I2736" s="114"/>
    </row>
    <row r="2737" spans="1:9">
      <c r="A2737" s="4">
        <v>305020048</v>
      </c>
      <c r="B2737" s="15" t="s">
        <v>911</v>
      </c>
      <c r="C2737" s="15" t="s">
        <v>912</v>
      </c>
      <c r="D2737" s="538">
        <v>246.89</v>
      </c>
      <c r="E2737" s="250">
        <v>0</v>
      </c>
      <c r="F2737" s="112">
        <f t="shared" si="362"/>
        <v>0</v>
      </c>
      <c r="G2737" s="2">
        <f t="shared" si="363"/>
        <v>0</v>
      </c>
      <c r="H2737" s="112">
        <f t="shared" si="363"/>
        <v>0</v>
      </c>
      <c r="I2737" s="114"/>
    </row>
    <row r="2738" spans="1:9">
      <c r="A2738" s="4">
        <v>305020056</v>
      </c>
      <c r="B2738" s="15" t="s">
        <v>913</v>
      </c>
      <c r="C2738" s="15" t="s">
        <v>914</v>
      </c>
      <c r="D2738" s="538">
        <v>449.65</v>
      </c>
      <c r="E2738" s="250">
        <v>0</v>
      </c>
      <c r="F2738" s="112">
        <f t="shared" si="362"/>
        <v>0</v>
      </c>
      <c r="G2738" s="2">
        <f t="shared" si="363"/>
        <v>0</v>
      </c>
      <c r="H2738" s="112">
        <f t="shared" si="363"/>
        <v>0</v>
      </c>
      <c r="I2738" s="114"/>
    </row>
    <row r="2739" spans="1:9">
      <c r="A2739" s="4" t="s">
        <v>1</v>
      </c>
      <c r="B2739" s="606" t="s">
        <v>7789</v>
      </c>
      <c r="C2739" s="607"/>
      <c r="D2739" s="18">
        <f>SUM(D2733:D2738)</f>
        <v>1289.8399999999999</v>
      </c>
      <c r="E2739" s="19">
        <f>SUM(E2733:E2738)</f>
        <v>0</v>
      </c>
      <c r="F2739" s="18">
        <f>SUM(F2733:F2738)</f>
        <v>0</v>
      </c>
      <c r="G2739" s="19">
        <f>SUM(G2733:G2738)</f>
        <v>0</v>
      </c>
      <c r="H2739" s="18">
        <f>SUM(H2733:H2738)</f>
        <v>0</v>
      </c>
    </row>
    <row r="2740" spans="1:9">
      <c r="A2740" s="4">
        <v>0</v>
      </c>
      <c r="B2740" s="36"/>
      <c r="C2740" s="36"/>
      <c r="D2740" s="38"/>
      <c r="E2740" s="37"/>
      <c r="F2740" s="38"/>
      <c r="G2740" s="16"/>
      <c r="H2740" s="16"/>
    </row>
    <row r="2741" spans="1:9" ht="18" customHeight="1">
      <c r="A2741" s="4" t="s">
        <v>916</v>
      </c>
      <c r="B2741" s="599" t="s">
        <v>916</v>
      </c>
      <c r="C2741" s="600"/>
      <c r="D2741" s="604" t="str">
        <f>D$2519</f>
        <v xml:space="preserve">SIGTAP 08/25
Custo medio AIH
09/24 - 08/25 </v>
      </c>
      <c r="E2741" s="570" t="str">
        <f>E$861</f>
        <v>CNES_ESTABELECIMENTO</v>
      </c>
      <c r="F2741" s="570"/>
      <c r="G2741" s="570"/>
      <c r="H2741" s="570"/>
    </row>
    <row r="2742" spans="1:9" ht="18" customHeight="1">
      <c r="A2742" s="4">
        <v>0</v>
      </c>
      <c r="B2742" s="601"/>
      <c r="C2742" s="602"/>
      <c r="D2742" s="605"/>
      <c r="E2742" s="12" t="s">
        <v>12</v>
      </c>
      <c r="F2742" s="50" t="s">
        <v>3815</v>
      </c>
      <c r="G2742" s="51" t="s">
        <v>3756</v>
      </c>
      <c r="H2742" s="50" t="s">
        <v>3814</v>
      </c>
    </row>
    <row r="2743" spans="1:9">
      <c r="A2743" s="4">
        <v>308010019</v>
      </c>
      <c r="B2743" s="15" t="s">
        <v>917</v>
      </c>
      <c r="C2743" s="15" t="s">
        <v>918</v>
      </c>
      <c r="D2743" s="539">
        <v>199.33</v>
      </c>
      <c r="E2743" s="358">
        <v>0</v>
      </c>
      <c r="F2743" s="3">
        <f t="shared" ref="F2743:F2753" si="364">D2743*E2743</f>
        <v>0</v>
      </c>
      <c r="G2743" s="1">
        <f t="shared" ref="G2743:H2753" si="365">E2743/12</f>
        <v>0</v>
      </c>
      <c r="H2743" s="3">
        <f t="shared" si="365"/>
        <v>0</v>
      </c>
    </row>
    <row r="2744" spans="1:9">
      <c r="B2744" s="14" t="s">
        <v>2854</v>
      </c>
      <c r="C2744" s="15" t="s">
        <v>4667</v>
      </c>
      <c r="D2744" s="540">
        <v>154.44</v>
      </c>
      <c r="E2744" s="361">
        <v>0</v>
      </c>
      <c r="F2744" s="3">
        <f t="shared" si="364"/>
        <v>0</v>
      </c>
      <c r="G2744" s="1">
        <f t="shared" si="365"/>
        <v>0</v>
      </c>
      <c r="H2744" s="3">
        <f t="shared" si="365"/>
        <v>0</v>
      </c>
    </row>
    <row r="2745" spans="1:9">
      <c r="A2745" s="4">
        <v>308010035</v>
      </c>
      <c r="B2745" s="14" t="s">
        <v>919</v>
      </c>
      <c r="C2745" s="15" t="s">
        <v>920</v>
      </c>
      <c r="D2745" s="540">
        <v>251.96</v>
      </c>
      <c r="E2745" s="361">
        <v>0</v>
      </c>
      <c r="F2745" s="3">
        <f t="shared" si="364"/>
        <v>0</v>
      </c>
      <c r="G2745" s="1">
        <f t="shared" si="365"/>
        <v>0</v>
      </c>
      <c r="H2745" s="3">
        <f t="shared" si="365"/>
        <v>0</v>
      </c>
    </row>
    <row r="2746" spans="1:9">
      <c r="A2746" s="4">
        <v>308010043</v>
      </c>
      <c r="B2746" s="14" t="s">
        <v>921</v>
      </c>
      <c r="C2746" s="15" t="s">
        <v>922</v>
      </c>
      <c r="D2746" s="540">
        <v>257.32</v>
      </c>
      <c r="E2746" s="361">
        <v>0</v>
      </c>
      <c r="F2746" s="3">
        <f t="shared" si="364"/>
        <v>0</v>
      </c>
      <c r="G2746" s="1">
        <f t="shared" si="365"/>
        <v>0</v>
      </c>
      <c r="H2746" s="3">
        <f t="shared" si="365"/>
        <v>0</v>
      </c>
    </row>
    <row r="2747" spans="1:9">
      <c r="B2747" s="14" t="s">
        <v>2855</v>
      </c>
      <c r="C2747" s="15" t="s">
        <v>4668</v>
      </c>
      <c r="D2747" s="540">
        <v>199.33</v>
      </c>
      <c r="E2747" s="361">
        <v>0</v>
      </c>
      <c r="F2747" s="3">
        <f t="shared" si="364"/>
        <v>0</v>
      </c>
      <c r="G2747" s="1">
        <f t="shared" si="365"/>
        <v>0</v>
      </c>
      <c r="H2747" s="3">
        <f t="shared" si="365"/>
        <v>0</v>
      </c>
    </row>
    <row r="2748" spans="1:9">
      <c r="A2748" s="4">
        <v>308020030</v>
      </c>
      <c r="B2748" s="14" t="s">
        <v>923</v>
      </c>
      <c r="C2748" s="15" t="s">
        <v>924</v>
      </c>
      <c r="D2748" s="539">
        <v>136.94999999999999</v>
      </c>
      <c r="E2748" s="358">
        <v>0</v>
      </c>
      <c r="F2748" s="3">
        <f t="shared" si="364"/>
        <v>0</v>
      </c>
      <c r="G2748" s="1">
        <f t="shared" si="365"/>
        <v>0</v>
      </c>
      <c r="H2748" s="3">
        <f t="shared" si="365"/>
        <v>0</v>
      </c>
    </row>
    <row r="2749" spans="1:9">
      <c r="B2749" s="14" t="s">
        <v>2856</v>
      </c>
      <c r="C2749" s="15" t="s">
        <v>4669</v>
      </c>
      <c r="D2749" s="540">
        <v>154.44</v>
      </c>
      <c r="E2749" s="361">
        <v>0</v>
      </c>
      <c r="F2749" s="3">
        <f t="shared" si="364"/>
        <v>0</v>
      </c>
      <c r="G2749" s="1">
        <f t="shared" si="365"/>
        <v>0</v>
      </c>
      <c r="H2749" s="3">
        <f t="shared" si="365"/>
        <v>0</v>
      </c>
    </row>
    <row r="2750" spans="1:9">
      <c r="A2750" s="4">
        <v>308030028</v>
      </c>
      <c r="B2750" s="14" t="s">
        <v>925</v>
      </c>
      <c r="C2750" s="15" t="s">
        <v>926</v>
      </c>
      <c r="D2750" s="540">
        <v>154.44</v>
      </c>
      <c r="E2750" s="361">
        <v>0</v>
      </c>
      <c r="F2750" s="3">
        <f t="shared" si="364"/>
        <v>0</v>
      </c>
      <c r="G2750" s="1">
        <f t="shared" si="365"/>
        <v>0</v>
      </c>
      <c r="H2750" s="3">
        <f t="shared" si="365"/>
        <v>0</v>
      </c>
    </row>
    <row r="2751" spans="1:9">
      <c r="B2751" s="14" t="s">
        <v>2857</v>
      </c>
      <c r="C2751" s="15" t="s">
        <v>4670</v>
      </c>
      <c r="D2751" s="540">
        <v>154.44</v>
      </c>
      <c r="E2751" s="361">
        <v>0</v>
      </c>
      <c r="F2751" s="3">
        <f t="shared" si="364"/>
        <v>0</v>
      </c>
      <c r="G2751" s="1">
        <f t="shared" si="365"/>
        <v>0</v>
      </c>
      <c r="H2751" s="3">
        <f t="shared" si="365"/>
        <v>0</v>
      </c>
    </row>
    <row r="2752" spans="1:9">
      <c r="A2752" s="4">
        <v>308040015</v>
      </c>
      <c r="B2752" s="14" t="s">
        <v>927</v>
      </c>
      <c r="C2752" s="15" t="s">
        <v>928</v>
      </c>
      <c r="D2752" s="539">
        <v>199.33</v>
      </c>
      <c r="E2752" s="358">
        <v>0</v>
      </c>
      <c r="F2752" s="3">
        <f t="shared" si="364"/>
        <v>0</v>
      </c>
      <c r="G2752" s="1">
        <f t="shared" si="365"/>
        <v>0</v>
      </c>
      <c r="H2752" s="3">
        <f t="shared" si="365"/>
        <v>0</v>
      </c>
    </row>
    <row r="2753" spans="1:9">
      <c r="A2753" s="4">
        <v>308040023</v>
      </c>
      <c r="B2753" s="14" t="s">
        <v>929</v>
      </c>
      <c r="C2753" s="15" t="s">
        <v>930</v>
      </c>
      <c r="D2753" s="540">
        <v>170.27</v>
      </c>
      <c r="E2753" s="361">
        <v>0</v>
      </c>
      <c r="F2753" s="3">
        <f t="shared" si="364"/>
        <v>0</v>
      </c>
      <c r="G2753" s="1">
        <f t="shared" si="365"/>
        <v>0</v>
      </c>
      <c r="H2753" s="3">
        <f t="shared" si="365"/>
        <v>0</v>
      </c>
    </row>
    <row r="2754" spans="1:9">
      <c r="A2754" s="4" t="s">
        <v>1</v>
      </c>
      <c r="B2754" s="606" t="s">
        <v>7729</v>
      </c>
      <c r="C2754" s="607"/>
      <c r="D2754" s="18">
        <f>SUM(D2743:D2753)</f>
        <v>2032.25</v>
      </c>
      <c r="E2754" s="19">
        <f>SUM(E2743:E2753)</f>
        <v>0</v>
      </c>
      <c r="F2754" s="18">
        <f>SUM(F2743:F2753)</f>
        <v>0</v>
      </c>
      <c r="G2754" s="19">
        <f>SUM(G2743:G2753)</f>
        <v>0</v>
      </c>
      <c r="H2754" s="18">
        <f>SUM(H2743:H2753)</f>
        <v>0</v>
      </c>
    </row>
    <row r="2755" spans="1:9">
      <c r="A2755" s="4">
        <v>0</v>
      </c>
      <c r="B2755" s="36"/>
      <c r="C2755" s="36"/>
      <c r="D2755" s="38"/>
      <c r="E2755" s="37"/>
      <c r="F2755" s="38"/>
      <c r="G2755" s="16"/>
      <c r="H2755" s="16"/>
    </row>
    <row r="2756" spans="1:9" ht="18" customHeight="1">
      <c r="A2756" s="4" t="s">
        <v>931</v>
      </c>
      <c r="B2756" s="572" t="s">
        <v>931</v>
      </c>
      <c r="C2756" s="572"/>
      <c r="D2756" s="604" t="str">
        <f>D$2519</f>
        <v xml:space="preserve">SIGTAP 08/25
Custo medio AIH
09/24 - 08/25 </v>
      </c>
      <c r="E2756" s="570" t="str">
        <f>E$861</f>
        <v>CNES_ESTABELECIMENTO</v>
      </c>
      <c r="F2756" s="570"/>
      <c r="G2756" s="570"/>
      <c r="H2756" s="570"/>
    </row>
    <row r="2757" spans="1:9" ht="18" customHeight="1">
      <c r="A2757" s="4">
        <v>0</v>
      </c>
      <c r="B2757" s="572"/>
      <c r="C2757" s="572"/>
      <c r="D2757" s="605"/>
      <c r="E2757" s="12" t="s">
        <v>12</v>
      </c>
      <c r="F2757" s="50" t="s">
        <v>3815</v>
      </c>
      <c r="G2757" s="51" t="s">
        <v>3756</v>
      </c>
      <c r="H2757" s="50" t="s">
        <v>3814</v>
      </c>
    </row>
    <row r="2758" spans="1:9">
      <c r="A2758" s="4">
        <v>310010039</v>
      </c>
      <c r="B2758" s="14" t="s">
        <v>932</v>
      </c>
      <c r="C2758" s="15" t="s">
        <v>933</v>
      </c>
      <c r="D2758" s="541">
        <v>443.4</v>
      </c>
      <c r="E2758" s="250">
        <v>0</v>
      </c>
      <c r="F2758" s="3">
        <f>D2758*E2758</f>
        <v>0</v>
      </c>
      <c r="G2758" s="1">
        <f t="shared" ref="G2758:H2759" si="366">E2758/12</f>
        <v>0</v>
      </c>
      <c r="H2758" s="3">
        <f t="shared" si="366"/>
        <v>0</v>
      </c>
    </row>
    <row r="2759" spans="1:9">
      <c r="B2759" s="14" t="s">
        <v>934</v>
      </c>
      <c r="C2759" s="15" t="s">
        <v>935</v>
      </c>
      <c r="D2759" s="542">
        <v>617.19000000000005</v>
      </c>
      <c r="E2759" s="250">
        <v>0</v>
      </c>
      <c r="F2759" s="112">
        <f>D2759*E2759</f>
        <v>0</v>
      </c>
      <c r="G2759" s="2">
        <f t="shared" si="366"/>
        <v>0</v>
      </c>
      <c r="H2759" s="112">
        <f t="shared" si="366"/>
        <v>0</v>
      </c>
      <c r="I2759" s="114"/>
    </row>
    <row r="2760" spans="1:9">
      <c r="A2760" s="4" t="s">
        <v>1</v>
      </c>
      <c r="B2760" s="582" t="s">
        <v>7801</v>
      </c>
      <c r="C2760" s="582"/>
      <c r="D2760" s="18">
        <f>SUM(D2758:D2759)</f>
        <v>1060.5900000000001</v>
      </c>
      <c r="E2760" s="19">
        <f>SUM(E2758:E2759)</f>
        <v>0</v>
      </c>
      <c r="F2760" s="18">
        <f>SUM(F2758:F2759)</f>
        <v>0</v>
      </c>
      <c r="G2760" s="19">
        <f>SUM(G2758:G2759)</f>
        <v>0</v>
      </c>
      <c r="H2760" s="18">
        <f>SUM(H2758:H2759)</f>
        <v>0</v>
      </c>
    </row>
    <row r="2761" spans="1:9">
      <c r="A2761" s="4">
        <v>0</v>
      </c>
      <c r="B2761" s="36"/>
      <c r="C2761" s="36"/>
      <c r="D2761" s="38"/>
      <c r="E2761" s="37"/>
      <c r="F2761" s="38"/>
      <c r="G2761" s="16"/>
      <c r="H2761" s="16"/>
    </row>
    <row r="2762" spans="1:9">
      <c r="B2762" s="603" t="s">
        <v>6539</v>
      </c>
      <c r="C2762" s="603"/>
      <c r="D2762" s="268">
        <f>D2549+D2721+D2729+D2739+D2754+D2760</f>
        <v>52249.89</v>
      </c>
      <c r="E2762" s="269">
        <f>E2549+E2721+E2729+E2739+E2754+E2760</f>
        <v>0</v>
      </c>
      <c r="F2762" s="268">
        <f>F2549+F2721+F2729+F2739+F2754+F2760</f>
        <v>0</v>
      </c>
      <c r="G2762" s="269">
        <f>G2549+G2721+G2729+G2739+G2754+G2760</f>
        <v>0</v>
      </c>
      <c r="H2762" s="268">
        <f>H2549+H2721+H2729+H2739+H2754+H2760</f>
        <v>0</v>
      </c>
    </row>
    <row r="2763" spans="1:9">
      <c r="B2763" s="36"/>
      <c r="C2763" s="36"/>
      <c r="D2763" s="38"/>
      <c r="E2763" s="37"/>
      <c r="F2763" s="38"/>
      <c r="G2763" s="16"/>
      <c r="H2763" s="16"/>
    </row>
    <row r="2764" spans="1:9" ht="18" customHeight="1">
      <c r="A2764" s="4" t="s">
        <v>495</v>
      </c>
      <c r="B2764" s="619" t="s">
        <v>495</v>
      </c>
      <c r="C2764" s="619"/>
      <c r="D2764" s="604" t="str">
        <f>D$2519</f>
        <v xml:space="preserve">SIGTAP 08/25
Custo medio AIH
09/24 - 08/25 </v>
      </c>
      <c r="E2764" s="570" t="str">
        <f>E$861</f>
        <v>CNES_ESTABELECIMENTO</v>
      </c>
      <c r="F2764" s="570"/>
      <c r="G2764" s="570"/>
      <c r="H2764" s="570"/>
    </row>
    <row r="2765" spans="1:9" ht="18" customHeight="1">
      <c r="A2765" s="4">
        <v>0</v>
      </c>
      <c r="B2765" s="619"/>
      <c r="C2765" s="619"/>
      <c r="D2765" s="605"/>
      <c r="E2765" s="58" t="s">
        <v>12</v>
      </c>
      <c r="F2765" s="59" t="s">
        <v>3815</v>
      </c>
      <c r="G2765" s="60" t="s">
        <v>3756</v>
      </c>
      <c r="H2765" s="59" t="s">
        <v>3814</v>
      </c>
    </row>
    <row r="2766" spans="1:9">
      <c r="A2766" s="4">
        <v>401010015</v>
      </c>
      <c r="B2766" s="100" t="s">
        <v>939</v>
      </c>
      <c r="C2766" s="100" t="s">
        <v>4671</v>
      </c>
      <c r="D2766" s="543">
        <v>604.58000000000004</v>
      </c>
      <c r="E2766" s="368">
        <v>0</v>
      </c>
      <c r="F2766" s="45">
        <f t="shared" ref="F2766:F2781" si="367">D2766*E2766</f>
        <v>0</v>
      </c>
      <c r="G2766" s="46">
        <f t="shared" ref="G2766:G2781" si="368">E2766/12</f>
        <v>0</v>
      </c>
      <c r="H2766" s="45">
        <f t="shared" ref="H2766:H2781" si="369">F2766/12</f>
        <v>0</v>
      </c>
    </row>
    <row r="2767" spans="1:9">
      <c r="A2767" s="4">
        <v>401010112</v>
      </c>
      <c r="B2767" s="100" t="s">
        <v>940</v>
      </c>
      <c r="C2767" s="100" t="s">
        <v>2263</v>
      </c>
      <c r="D2767" s="543">
        <v>365.77</v>
      </c>
      <c r="E2767" s="368">
        <v>0</v>
      </c>
      <c r="F2767" s="45">
        <f t="shared" si="367"/>
        <v>0</v>
      </c>
      <c r="G2767" s="46">
        <f t="shared" si="368"/>
        <v>0</v>
      </c>
      <c r="H2767" s="45">
        <f t="shared" si="369"/>
        <v>0</v>
      </c>
    </row>
    <row r="2768" spans="1:9">
      <c r="A2768" s="4">
        <v>401010139</v>
      </c>
      <c r="B2768" s="100" t="s">
        <v>941</v>
      </c>
      <c r="C2768" s="100" t="s">
        <v>2264</v>
      </c>
      <c r="D2768" s="543">
        <v>604.58000000000004</v>
      </c>
      <c r="E2768" s="368">
        <v>0</v>
      </c>
      <c r="F2768" s="45">
        <f t="shared" si="367"/>
        <v>0</v>
      </c>
      <c r="G2768" s="46">
        <f t="shared" si="368"/>
        <v>0</v>
      </c>
      <c r="H2768" s="45">
        <f t="shared" si="369"/>
        <v>0</v>
      </c>
    </row>
    <row r="2769" spans="1:9">
      <c r="A2769" s="4">
        <v>401020010</v>
      </c>
      <c r="B2769" s="100" t="s">
        <v>942</v>
      </c>
      <c r="C2769" s="100" t="s">
        <v>2265</v>
      </c>
      <c r="D2769" s="543">
        <v>356.81</v>
      </c>
      <c r="E2769" s="368">
        <v>0</v>
      </c>
      <c r="F2769" s="111">
        <f t="shared" si="367"/>
        <v>0</v>
      </c>
      <c r="G2769" s="64">
        <f t="shared" si="368"/>
        <v>0</v>
      </c>
      <c r="H2769" s="111">
        <f t="shared" si="369"/>
        <v>0</v>
      </c>
      <c r="I2769" s="114"/>
    </row>
    <row r="2770" spans="1:9">
      <c r="A2770" s="4">
        <v>401020029</v>
      </c>
      <c r="B2770" s="100" t="s">
        <v>943</v>
      </c>
      <c r="C2770" s="100" t="s">
        <v>2266</v>
      </c>
      <c r="D2770" s="539">
        <v>356.81</v>
      </c>
      <c r="E2770" s="368">
        <v>0</v>
      </c>
      <c r="F2770" s="111">
        <f t="shared" si="367"/>
        <v>0</v>
      </c>
      <c r="G2770" s="64">
        <f t="shared" si="368"/>
        <v>0</v>
      </c>
      <c r="H2770" s="111">
        <f t="shared" si="369"/>
        <v>0</v>
      </c>
      <c r="I2770" s="114"/>
    </row>
    <row r="2771" spans="1:9">
      <c r="A2771" s="4">
        <v>401020037</v>
      </c>
      <c r="B2771" s="100" t="s">
        <v>944</v>
      </c>
      <c r="C2771" s="100" t="s">
        <v>2267</v>
      </c>
      <c r="D2771" s="540">
        <v>347.77</v>
      </c>
      <c r="E2771" s="368">
        <v>0</v>
      </c>
      <c r="F2771" s="45">
        <f t="shared" si="367"/>
        <v>0</v>
      </c>
      <c r="G2771" s="46">
        <f t="shared" si="368"/>
        <v>0</v>
      </c>
      <c r="H2771" s="45">
        <f t="shared" si="369"/>
        <v>0</v>
      </c>
    </row>
    <row r="2772" spans="1:9">
      <c r="A2772" s="4">
        <v>401020045</v>
      </c>
      <c r="B2772" s="100" t="s">
        <v>945</v>
      </c>
      <c r="C2772" s="100" t="s">
        <v>4672</v>
      </c>
      <c r="D2772" s="540">
        <v>143.72</v>
      </c>
      <c r="E2772" s="368">
        <v>0</v>
      </c>
      <c r="F2772" s="45">
        <f t="shared" si="367"/>
        <v>0</v>
      </c>
      <c r="G2772" s="46">
        <f t="shared" si="368"/>
        <v>0</v>
      </c>
      <c r="H2772" s="45">
        <f t="shared" si="369"/>
        <v>0</v>
      </c>
    </row>
    <row r="2773" spans="1:9">
      <c r="A2773" s="4">
        <v>401020053</v>
      </c>
      <c r="B2773" s="100" t="s">
        <v>946</v>
      </c>
      <c r="C2773" s="100" t="s">
        <v>4105</v>
      </c>
      <c r="D2773" s="539">
        <v>143.72</v>
      </c>
      <c r="E2773" s="368">
        <v>0</v>
      </c>
      <c r="F2773" s="111">
        <f t="shared" si="367"/>
        <v>0</v>
      </c>
      <c r="G2773" s="64">
        <f t="shared" si="368"/>
        <v>0</v>
      </c>
      <c r="H2773" s="111">
        <f t="shared" si="369"/>
        <v>0</v>
      </c>
      <c r="I2773" s="114"/>
    </row>
    <row r="2774" spans="1:9">
      <c r="A2774" s="4">
        <v>401020061</v>
      </c>
      <c r="B2774" s="100" t="s">
        <v>947</v>
      </c>
      <c r="C2774" s="100" t="s">
        <v>2268</v>
      </c>
      <c r="D2774" s="539">
        <v>480.06</v>
      </c>
      <c r="E2774" s="368">
        <v>0</v>
      </c>
      <c r="F2774" s="45">
        <f t="shared" si="367"/>
        <v>0</v>
      </c>
      <c r="G2774" s="46">
        <f t="shared" si="368"/>
        <v>0</v>
      </c>
      <c r="H2774" s="45">
        <f t="shared" si="369"/>
        <v>0</v>
      </c>
    </row>
    <row r="2775" spans="1:9">
      <c r="A2775" s="4">
        <v>401020070</v>
      </c>
      <c r="B2775" s="100" t="s">
        <v>948</v>
      </c>
      <c r="C2775" s="100" t="s">
        <v>2269</v>
      </c>
      <c r="D2775" s="540">
        <v>158.11000000000001</v>
      </c>
      <c r="E2775" s="368">
        <v>0</v>
      </c>
      <c r="F2775" s="111">
        <f t="shared" si="367"/>
        <v>0</v>
      </c>
      <c r="G2775" s="64">
        <f t="shared" si="368"/>
        <v>0</v>
      </c>
      <c r="H2775" s="111">
        <f t="shared" si="369"/>
        <v>0</v>
      </c>
      <c r="I2775" s="114"/>
    </row>
    <row r="2776" spans="1:9">
      <c r="A2776" s="4">
        <v>401020088</v>
      </c>
      <c r="B2776" s="100" t="s">
        <v>2881</v>
      </c>
      <c r="C2776" s="100" t="s">
        <v>4673</v>
      </c>
      <c r="D2776" s="543">
        <v>251.31</v>
      </c>
      <c r="E2776" s="368">
        <v>0</v>
      </c>
      <c r="F2776" s="111">
        <f t="shared" si="367"/>
        <v>0</v>
      </c>
      <c r="G2776" s="64">
        <f t="shared" si="368"/>
        <v>0</v>
      </c>
      <c r="H2776" s="111">
        <f t="shared" si="369"/>
        <v>0</v>
      </c>
      <c r="I2776" s="114"/>
    </row>
    <row r="2777" spans="1:9">
      <c r="A2777" s="4">
        <v>401020096</v>
      </c>
      <c r="B2777" s="100" t="s">
        <v>2882</v>
      </c>
      <c r="C2777" s="100" t="s">
        <v>4674</v>
      </c>
      <c r="D2777" s="543">
        <v>322.14</v>
      </c>
      <c r="E2777" s="368">
        <v>0</v>
      </c>
      <c r="F2777" s="45">
        <f t="shared" si="367"/>
        <v>0</v>
      </c>
      <c r="G2777" s="46">
        <f t="shared" si="368"/>
        <v>0</v>
      </c>
      <c r="H2777" s="45">
        <f t="shared" si="369"/>
        <v>0</v>
      </c>
    </row>
    <row r="2778" spans="1:9">
      <c r="A2778" s="4">
        <v>401020100</v>
      </c>
      <c r="B2778" s="100" t="s">
        <v>2883</v>
      </c>
      <c r="C2778" s="100" t="s">
        <v>4675</v>
      </c>
      <c r="D2778" s="543">
        <v>515.87</v>
      </c>
      <c r="E2778" s="368">
        <v>0</v>
      </c>
      <c r="F2778" s="45">
        <f t="shared" si="367"/>
        <v>0</v>
      </c>
      <c r="G2778" s="46">
        <f t="shared" si="368"/>
        <v>0</v>
      </c>
      <c r="H2778" s="45">
        <f t="shared" si="369"/>
        <v>0</v>
      </c>
    </row>
    <row r="2779" spans="1:9">
      <c r="A2779" s="4">
        <v>401020142</v>
      </c>
      <c r="B2779" s="100" t="s">
        <v>949</v>
      </c>
      <c r="C2779" s="100" t="s">
        <v>2270</v>
      </c>
      <c r="D2779" s="543">
        <v>302.08</v>
      </c>
      <c r="E2779" s="368">
        <v>0</v>
      </c>
      <c r="F2779" s="45">
        <f t="shared" si="367"/>
        <v>0</v>
      </c>
      <c r="G2779" s="46">
        <f t="shared" si="368"/>
        <v>0</v>
      </c>
      <c r="H2779" s="45">
        <f t="shared" si="369"/>
        <v>0</v>
      </c>
    </row>
    <row r="2780" spans="1:9">
      <c r="A2780" s="4">
        <v>401020150</v>
      </c>
      <c r="B2780" s="100" t="s">
        <v>950</v>
      </c>
      <c r="C2780" s="100" t="s">
        <v>2271</v>
      </c>
      <c r="D2780" s="543">
        <v>343.62</v>
      </c>
      <c r="E2780" s="368">
        <v>0</v>
      </c>
      <c r="F2780" s="45">
        <f t="shared" si="367"/>
        <v>0</v>
      </c>
      <c r="G2780" s="46">
        <f t="shared" si="368"/>
        <v>0</v>
      </c>
      <c r="H2780" s="45">
        <f t="shared" si="369"/>
        <v>0</v>
      </c>
    </row>
    <row r="2781" spans="1:9">
      <c r="A2781" s="4">
        <v>401020169</v>
      </c>
      <c r="B2781" s="100" t="s">
        <v>951</v>
      </c>
      <c r="C2781" s="100" t="s">
        <v>4676</v>
      </c>
      <c r="D2781" s="543">
        <v>624.14</v>
      </c>
      <c r="E2781" s="368">
        <v>0</v>
      </c>
      <c r="F2781" s="45">
        <f t="shared" si="367"/>
        <v>0</v>
      </c>
      <c r="G2781" s="46">
        <f t="shared" si="368"/>
        <v>0</v>
      </c>
      <c r="H2781" s="45">
        <f t="shared" si="369"/>
        <v>0</v>
      </c>
    </row>
    <row r="2782" spans="1:9">
      <c r="A2782" s="4" t="s">
        <v>1</v>
      </c>
      <c r="B2782" s="582" t="s">
        <v>7867</v>
      </c>
      <c r="C2782" s="582"/>
      <c r="D2782" s="18">
        <f>SUM(D2766:D2781)</f>
        <v>5921.09</v>
      </c>
      <c r="E2782" s="67">
        <f>SUM(E2766:E2781)</f>
        <v>0</v>
      </c>
      <c r="F2782" s="68">
        <f>SUM(F2766:F2781)</f>
        <v>0</v>
      </c>
      <c r="G2782" s="67">
        <f>SUM(G2766:G2781)</f>
        <v>0</v>
      </c>
      <c r="H2782" s="68">
        <f>SUM(H2766:H2781)</f>
        <v>0</v>
      </c>
    </row>
    <row r="2783" spans="1:9">
      <c r="A2783" s="4">
        <v>0</v>
      </c>
      <c r="B2783" s="36"/>
      <c r="C2783" s="36"/>
      <c r="D2783" s="38"/>
      <c r="E2783" s="37"/>
      <c r="F2783" s="38"/>
      <c r="G2783" s="16"/>
      <c r="H2783" s="16"/>
    </row>
    <row r="2784" spans="1:9" ht="18" customHeight="1">
      <c r="A2784" s="4" t="s">
        <v>952</v>
      </c>
      <c r="B2784" s="585" t="s">
        <v>952</v>
      </c>
      <c r="C2784" s="586"/>
      <c r="D2784" s="604" t="str">
        <f>D$2519</f>
        <v xml:space="preserve">SIGTAP 08/25
Custo medio AIH
09/24 - 08/25 </v>
      </c>
      <c r="E2784" s="570" t="str">
        <f>E$861</f>
        <v>CNES_ESTABELECIMENTO</v>
      </c>
      <c r="F2784" s="570"/>
      <c r="G2784" s="570"/>
      <c r="H2784" s="570"/>
    </row>
    <row r="2785" spans="1:9" ht="18" customHeight="1">
      <c r="A2785" s="4">
        <v>0</v>
      </c>
      <c r="B2785" s="587"/>
      <c r="C2785" s="588"/>
      <c r="D2785" s="605"/>
      <c r="E2785" s="12" t="s">
        <v>12</v>
      </c>
      <c r="F2785" s="50" t="s">
        <v>3815</v>
      </c>
      <c r="G2785" s="51" t="s">
        <v>3756</v>
      </c>
      <c r="H2785" s="50" t="s">
        <v>3814</v>
      </c>
    </row>
    <row r="2786" spans="1:9">
      <c r="A2786" s="4">
        <v>402010027</v>
      </c>
      <c r="B2786" s="14" t="s">
        <v>2884</v>
      </c>
      <c r="C2786" s="15" t="s">
        <v>4677</v>
      </c>
      <c r="D2786" s="544">
        <v>750.09</v>
      </c>
      <c r="E2786" s="367">
        <v>0</v>
      </c>
      <c r="F2786" s="3">
        <f t="shared" ref="F2786:F2792" si="370">D2786*E2786</f>
        <v>0</v>
      </c>
      <c r="G2786" s="1">
        <f t="shared" ref="G2786:H2792" si="371">E2786/12</f>
        <v>0</v>
      </c>
      <c r="H2786" s="3">
        <f t="shared" si="371"/>
        <v>0</v>
      </c>
    </row>
    <row r="2787" spans="1:9">
      <c r="B2787" s="14" t="s">
        <v>953</v>
      </c>
      <c r="C2787" s="15" t="s">
        <v>954</v>
      </c>
      <c r="D2787" s="539">
        <v>833.3</v>
      </c>
      <c r="E2787" s="367">
        <v>0</v>
      </c>
      <c r="F2787" s="3">
        <f t="shared" ref="F2787" si="372">D2787*E2787</f>
        <v>0</v>
      </c>
      <c r="G2787" s="1">
        <f t="shared" ref="G2787" si="373">E2787/12</f>
        <v>0</v>
      </c>
      <c r="H2787" s="3">
        <f t="shared" ref="H2787" si="374">F2787/12</f>
        <v>0</v>
      </c>
    </row>
    <row r="2788" spans="1:9">
      <c r="A2788" s="4">
        <v>402010035</v>
      </c>
      <c r="B2788" s="14" t="s">
        <v>955</v>
      </c>
      <c r="C2788" s="15" t="s">
        <v>956</v>
      </c>
      <c r="D2788" s="539">
        <v>425.63</v>
      </c>
      <c r="E2788" s="367">
        <v>0</v>
      </c>
      <c r="F2788" s="112">
        <f t="shared" si="370"/>
        <v>0</v>
      </c>
      <c r="G2788" s="2">
        <f t="shared" si="371"/>
        <v>0</v>
      </c>
      <c r="H2788" s="112">
        <f t="shared" si="371"/>
        <v>0</v>
      </c>
      <c r="I2788" s="114"/>
    </row>
    <row r="2789" spans="1:9">
      <c r="A2789" s="4">
        <v>402010043</v>
      </c>
      <c r="B2789" s="14" t="s">
        <v>957</v>
      </c>
      <c r="C2789" s="15" t="s">
        <v>958</v>
      </c>
      <c r="D2789" s="539">
        <v>451.37</v>
      </c>
      <c r="E2789" s="367">
        <v>0</v>
      </c>
      <c r="F2789" s="3">
        <f t="shared" si="370"/>
        <v>0</v>
      </c>
      <c r="G2789" s="1">
        <f t="shared" si="371"/>
        <v>0</v>
      </c>
      <c r="H2789" s="3">
        <f t="shared" si="371"/>
        <v>0</v>
      </c>
    </row>
    <row r="2790" spans="1:9">
      <c r="A2790" s="4">
        <v>402010051</v>
      </c>
      <c r="B2790" s="14" t="s">
        <v>959</v>
      </c>
      <c r="C2790" s="15" t="s">
        <v>960</v>
      </c>
      <c r="D2790" s="544">
        <v>767.77</v>
      </c>
      <c r="E2790" s="367">
        <v>0</v>
      </c>
      <c r="F2790" s="3">
        <f t="shared" si="370"/>
        <v>0</v>
      </c>
      <c r="G2790" s="1">
        <f t="shared" si="371"/>
        <v>0</v>
      </c>
      <c r="H2790" s="3">
        <f t="shared" si="371"/>
        <v>0</v>
      </c>
    </row>
    <row r="2791" spans="1:9">
      <c r="A2791" s="4">
        <v>402020014</v>
      </c>
      <c r="B2791" s="14" t="s">
        <v>961</v>
      </c>
      <c r="C2791" s="15" t="s">
        <v>962</v>
      </c>
      <c r="D2791" s="544">
        <v>804.78</v>
      </c>
      <c r="E2791" s="367">
        <v>0</v>
      </c>
      <c r="F2791" s="3">
        <f t="shared" si="370"/>
        <v>0</v>
      </c>
      <c r="G2791" s="1">
        <f t="shared" si="371"/>
        <v>0</v>
      </c>
      <c r="H2791" s="3">
        <f t="shared" si="371"/>
        <v>0</v>
      </c>
    </row>
    <row r="2792" spans="1:9">
      <c r="A2792" s="4">
        <v>402020022</v>
      </c>
      <c r="B2792" s="14" t="s">
        <v>963</v>
      </c>
      <c r="C2792" s="15" t="s">
        <v>964</v>
      </c>
      <c r="D2792" s="544">
        <v>719.47</v>
      </c>
      <c r="E2792" s="367">
        <v>0</v>
      </c>
      <c r="F2792" s="3">
        <f t="shared" si="370"/>
        <v>0</v>
      </c>
      <c r="G2792" s="1">
        <f t="shared" si="371"/>
        <v>0</v>
      </c>
      <c r="H2792" s="3">
        <f t="shared" si="371"/>
        <v>0</v>
      </c>
    </row>
    <row r="2793" spans="1:9">
      <c r="A2793" s="4" t="s">
        <v>1</v>
      </c>
      <c r="B2793" s="606" t="s">
        <v>7806</v>
      </c>
      <c r="C2793" s="607"/>
      <c r="D2793" s="18">
        <f>SUM(D2786:D2792)</f>
        <v>4752.41</v>
      </c>
      <c r="E2793" s="19">
        <f>SUM(E2786:E2792)</f>
        <v>0</v>
      </c>
      <c r="F2793" s="18">
        <f>SUM(F2786:F2792)</f>
        <v>0</v>
      </c>
      <c r="G2793" s="19">
        <f>SUM(G2786:G2792)</f>
        <v>0</v>
      </c>
      <c r="H2793" s="18">
        <f>SUM(H2786:H2792)</f>
        <v>0</v>
      </c>
    </row>
    <row r="2794" spans="1:9">
      <c r="A2794" s="4">
        <v>0</v>
      </c>
      <c r="B2794" s="36"/>
      <c r="C2794" s="36"/>
      <c r="D2794" s="38"/>
      <c r="E2794" s="37"/>
      <c r="F2794" s="38"/>
      <c r="G2794" s="16"/>
      <c r="H2794" s="16"/>
    </row>
    <row r="2795" spans="1:9" ht="18" customHeight="1">
      <c r="A2795" s="4" t="s">
        <v>965</v>
      </c>
      <c r="B2795" s="585" t="s">
        <v>965</v>
      </c>
      <c r="C2795" s="586"/>
      <c r="D2795" s="604" t="str">
        <f>D$2519</f>
        <v xml:space="preserve">SIGTAP 08/25
Custo medio AIH
09/24 - 08/25 </v>
      </c>
      <c r="E2795" s="570" t="str">
        <f>E$861</f>
        <v>CNES_ESTABELECIMENTO</v>
      </c>
      <c r="F2795" s="570"/>
      <c r="G2795" s="570"/>
      <c r="H2795" s="570"/>
    </row>
    <row r="2796" spans="1:9" ht="18" customHeight="1">
      <c r="A2796" s="4">
        <v>0</v>
      </c>
      <c r="B2796" s="587"/>
      <c r="C2796" s="588"/>
      <c r="D2796" s="605"/>
      <c r="E2796" s="12" t="s">
        <v>12</v>
      </c>
      <c r="F2796" s="50" t="s">
        <v>3815</v>
      </c>
      <c r="G2796" s="51" t="s">
        <v>3756</v>
      </c>
      <c r="H2796" s="50" t="s">
        <v>3814</v>
      </c>
    </row>
    <row r="2797" spans="1:9">
      <c r="A2797" s="4">
        <v>403010012</v>
      </c>
      <c r="B2797" s="100" t="s">
        <v>966</v>
      </c>
      <c r="C2797" s="100" t="s">
        <v>6836</v>
      </c>
      <c r="D2797" s="534">
        <v>1322.12</v>
      </c>
      <c r="E2797" s="358">
        <v>0</v>
      </c>
      <c r="F2797" s="3">
        <f t="shared" ref="F2797:F2825" si="375">D2797*E2797</f>
        <v>0</v>
      </c>
      <c r="G2797" s="1">
        <f t="shared" ref="G2797:G2825" si="376">E2797/12</f>
        <v>0</v>
      </c>
      <c r="H2797" s="3">
        <f t="shared" ref="H2797:H2825" si="377">F2797/12</f>
        <v>0</v>
      </c>
    </row>
    <row r="2798" spans="1:9">
      <c r="A2798" s="4">
        <v>403010020</v>
      </c>
      <c r="B2798" s="100" t="s">
        <v>967</v>
      </c>
      <c r="C2798" s="100" t="s">
        <v>6837</v>
      </c>
      <c r="D2798" s="534">
        <v>807.75</v>
      </c>
      <c r="E2798" s="361">
        <v>0</v>
      </c>
      <c r="F2798" s="3">
        <f t="shared" si="375"/>
        <v>0</v>
      </c>
      <c r="G2798" s="1">
        <f t="shared" si="376"/>
        <v>0</v>
      </c>
      <c r="H2798" s="3">
        <f t="shared" si="377"/>
        <v>0</v>
      </c>
    </row>
    <row r="2799" spans="1:9">
      <c r="A2799" s="4">
        <v>403010039</v>
      </c>
      <c r="B2799" s="100" t="s">
        <v>968</v>
      </c>
      <c r="C2799" s="100" t="s">
        <v>6838</v>
      </c>
      <c r="D2799" s="534">
        <v>1191.5</v>
      </c>
      <c r="E2799" s="361">
        <v>0</v>
      </c>
      <c r="F2799" s="3">
        <f t="shared" si="375"/>
        <v>0</v>
      </c>
      <c r="G2799" s="1">
        <f t="shared" si="376"/>
        <v>0</v>
      </c>
      <c r="H2799" s="3">
        <f t="shared" si="377"/>
        <v>0</v>
      </c>
    </row>
    <row r="2800" spans="1:9">
      <c r="A2800" s="4">
        <v>403010063</v>
      </c>
      <c r="B2800" s="100" t="s">
        <v>969</v>
      </c>
      <c r="C2800" s="100" t="s">
        <v>6839</v>
      </c>
      <c r="D2800" s="534">
        <v>1500.72</v>
      </c>
      <c r="E2800" s="361">
        <v>0</v>
      </c>
      <c r="F2800" s="3">
        <f t="shared" si="375"/>
        <v>0</v>
      </c>
      <c r="G2800" s="1">
        <f t="shared" si="376"/>
        <v>0</v>
      </c>
      <c r="H2800" s="3">
        <f t="shared" si="377"/>
        <v>0</v>
      </c>
    </row>
    <row r="2801" spans="1:9">
      <c r="A2801" s="4">
        <v>403010080</v>
      </c>
      <c r="B2801" s="100" t="s">
        <v>970</v>
      </c>
      <c r="C2801" s="100" t="s">
        <v>6840</v>
      </c>
      <c r="D2801" s="534">
        <v>1419.1</v>
      </c>
      <c r="E2801" s="361">
        <v>0</v>
      </c>
      <c r="F2801" s="3">
        <f t="shared" si="375"/>
        <v>0</v>
      </c>
      <c r="G2801" s="1">
        <f t="shared" si="376"/>
        <v>0</v>
      </c>
      <c r="H2801" s="3">
        <f t="shared" si="377"/>
        <v>0</v>
      </c>
    </row>
    <row r="2802" spans="1:9">
      <c r="A2802" s="4">
        <v>403010098</v>
      </c>
      <c r="B2802" s="100" t="s">
        <v>971</v>
      </c>
      <c r="C2802" s="100" t="s">
        <v>6841</v>
      </c>
      <c r="D2802" s="534">
        <v>1085.6400000000001</v>
      </c>
      <c r="E2802" s="361">
        <v>0</v>
      </c>
      <c r="F2802" s="112">
        <f t="shared" si="375"/>
        <v>0</v>
      </c>
      <c r="G2802" s="2">
        <f t="shared" si="376"/>
        <v>0</v>
      </c>
      <c r="H2802" s="112">
        <f t="shared" si="377"/>
        <v>0</v>
      </c>
      <c r="I2802" s="114"/>
    </row>
    <row r="2803" spans="1:9">
      <c r="A2803" s="4">
        <v>403010101</v>
      </c>
      <c r="B2803" s="100" t="s">
        <v>972</v>
      </c>
      <c r="C2803" s="100" t="s">
        <v>6842</v>
      </c>
      <c r="D2803" s="534">
        <v>1500.72</v>
      </c>
      <c r="E2803" s="361">
        <v>0</v>
      </c>
      <c r="F2803" s="3">
        <f t="shared" si="375"/>
        <v>0</v>
      </c>
      <c r="G2803" s="1">
        <f t="shared" si="376"/>
        <v>0</v>
      </c>
      <c r="H2803" s="3">
        <f t="shared" si="377"/>
        <v>0</v>
      </c>
    </row>
    <row r="2804" spans="1:9">
      <c r="A2804" s="4">
        <v>403010152</v>
      </c>
      <c r="B2804" s="100" t="s">
        <v>973</v>
      </c>
      <c r="C2804" s="100" t="s">
        <v>6843</v>
      </c>
      <c r="D2804" s="534">
        <v>807.79</v>
      </c>
      <c r="E2804" s="361">
        <v>0</v>
      </c>
      <c r="F2804" s="112">
        <f t="shared" si="375"/>
        <v>0</v>
      </c>
      <c r="G2804" s="2">
        <f t="shared" si="376"/>
        <v>0</v>
      </c>
      <c r="H2804" s="112">
        <f t="shared" si="377"/>
        <v>0</v>
      </c>
      <c r="I2804" s="114"/>
    </row>
    <row r="2805" spans="1:9">
      <c r="A2805" s="4">
        <v>403010160</v>
      </c>
      <c r="B2805" s="100" t="s">
        <v>974</v>
      </c>
      <c r="C2805" s="100" t="s">
        <v>6844</v>
      </c>
      <c r="D2805" s="534">
        <v>808.02</v>
      </c>
      <c r="E2805" s="361">
        <v>0</v>
      </c>
      <c r="F2805" s="112">
        <f t="shared" si="375"/>
        <v>0</v>
      </c>
      <c r="G2805" s="2">
        <f t="shared" si="376"/>
        <v>0</v>
      </c>
      <c r="H2805" s="112">
        <f t="shared" si="377"/>
        <v>0</v>
      </c>
      <c r="I2805" s="114"/>
    </row>
    <row r="2806" spans="1:9">
      <c r="A2806" s="4">
        <v>403010179</v>
      </c>
      <c r="B2806" s="100" t="s">
        <v>975</v>
      </c>
      <c r="C2806" s="100" t="s">
        <v>6845</v>
      </c>
      <c r="D2806" s="534">
        <v>1191.5</v>
      </c>
      <c r="E2806" s="361">
        <v>0</v>
      </c>
      <c r="F2806" s="112">
        <f t="shared" si="375"/>
        <v>0</v>
      </c>
      <c r="G2806" s="2">
        <f t="shared" si="376"/>
        <v>0</v>
      </c>
      <c r="H2806" s="112">
        <f t="shared" si="377"/>
        <v>0</v>
      </c>
      <c r="I2806" s="114"/>
    </row>
    <row r="2807" spans="1:9">
      <c r="A2807" s="4">
        <v>403010187</v>
      </c>
      <c r="B2807" s="100" t="s">
        <v>976</v>
      </c>
      <c r="C2807" s="100" t="s">
        <v>6846</v>
      </c>
      <c r="D2807" s="534">
        <v>1390.64</v>
      </c>
      <c r="E2807" s="361">
        <v>0</v>
      </c>
      <c r="F2807" s="112">
        <f t="shared" si="375"/>
        <v>0</v>
      </c>
      <c r="G2807" s="2">
        <f t="shared" si="376"/>
        <v>0</v>
      </c>
      <c r="H2807" s="112">
        <f t="shared" si="377"/>
        <v>0</v>
      </c>
      <c r="I2807" s="114"/>
    </row>
    <row r="2808" spans="1:9">
      <c r="A2808" s="4">
        <v>403010195</v>
      </c>
      <c r="B2808" s="100" t="s">
        <v>977</v>
      </c>
      <c r="C2808" s="100" t="s">
        <v>6847</v>
      </c>
      <c r="D2808" s="534">
        <v>1505.45</v>
      </c>
      <c r="E2808" s="361">
        <v>0</v>
      </c>
      <c r="F2808" s="112">
        <f t="shared" si="375"/>
        <v>0</v>
      </c>
      <c r="G2808" s="2">
        <f t="shared" si="376"/>
        <v>0</v>
      </c>
      <c r="H2808" s="112">
        <f t="shared" si="377"/>
        <v>0</v>
      </c>
      <c r="I2808" s="114"/>
    </row>
    <row r="2809" spans="1:9">
      <c r="A2809" s="4">
        <v>403010209</v>
      </c>
      <c r="B2809" s="100" t="s">
        <v>978</v>
      </c>
      <c r="C2809" s="100" t="s">
        <v>6848</v>
      </c>
      <c r="D2809" s="534">
        <v>807.8</v>
      </c>
      <c r="E2809" s="361">
        <v>0</v>
      </c>
      <c r="F2809" s="112">
        <f t="shared" si="375"/>
        <v>0</v>
      </c>
      <c r="G2809" s="2">
        <f t="shared" si="376"/>
        <v>0</v>
      </c>
      <c r="H2809" s="112">
        <f t="shared" si="377"/>
        <v>0</v>
      </c>
      <c r="I2809" s="114"/>
    </row>
    <row r="2810" spans="1:9">
      <c r="A2810" s="4">
        <v>403010268</v>
      </c>
      <c r="B2810" s="100" t="s">
        <v>979</v>
      </c>
      <c r="C2810" s="100" t="s">
        <v>6849</v>
      </c>
      <c r="D2810" s="534">
        <v>1191.5</v>
      </c>
      <c r="E2810" s="361">
        <v>0</v>
      </c>
      <c r="F2810" s="112">
        <f t="shared" si="375"/>
        <v>0</v>
      </c>
      <c r="G2810" s="2">
        <f t="shared" si="376"/>
        <v>0</v>
      </c>
      <c r="H2810" s="112">
        <f t="shared" si="377"/>
        <v>0</v>
      </c>
      <c r="I2810" s="114"/>
    </row>
    <row r="2811" spans="1:9">
      <c r="A2811" s="4">
        <v>403010276</v>
      </c>
      <c r="B2811" s="100" t="s">
        <v>980</v>
      </c>
      <c r="C2811" s="100" t="s">
        <v>6850</v>
      </c>
      <c r="D2811" s="534">
        <v>1500.72</v>
      </c>
      <c r="E2811" s="361">
        <v>0</v>
      </c>
      <c r="F2811" s="112">
        <f t="shared" si="375"/>
        <v>0</v>
      </c>
      <c r="G2811" s="2">
        <f t="shared" si="376"/>
        <v>0</v>
      </c>
      <c r="H2811" s="112">
        <f t="shared" si="377"/>
        <v>0</v>
      </c>
      <c r="I2811" s="114"/>
    </row>
    <row r="2812" spans="1:9">
      <c r="A2812" s="4">
        <v>403010284</v>
      </c>
      <c r="B2812" s="100" t="s">
        <v>981</v>
      </c>
      <c r="C2812" s="100" t="s">
        <v>6851</v>
      </c>
      <c r="D2812" s="534">
        <v>1310.19</v>
      </c>
      <c r="E2812" s="361">
        <v>0</v>
      </c>
      <c r="F2812" s="112">
        <f t="shared" si="375"/>
        <v>0</v>
      </c>
      <c r="G2812" s="2">
        <f t="shared" si="376"/>
        <v>0</v>
      </c>
      <c r="H2812" s="112">
        <f t="shared" si="377"/>
        <v>0</v>
      </c>
      <c r="I2812" s="114"/>
    </row>
    <row r="2813" spans="1:9">
      <c r="A2813" s="4">
        <v>403010306</v>
      </c>
      <c r="B2813" s="100" t="s">
        <v>982</v>
      </c>
      <c r="C2813" s="100" t="s">
        <v>6852</v>
      </c>
      <c r="D2813" s="534">
        <v>1500.72</v>
      </c>
      <c r="E2813" s="361">
        <v>0</v>
      </c>
      <c r="F2813" s="112">
        <f t="shared" si="375"/>
        <v>0</v>
      </c>
      <c r="G2813" s="2">
        <f t="shared" si="376"/>
        <v>0</v>
      </c>
      <c r="H2813" s="112">
        <f t="shared" si="377"/>
        <v>0</v>
      </c>
      <c r="I2813" s="114"/>
    </row>
    <row r="2814" spans="1:9">
      <c r="B2814" s="100" t="s">
        <v>984</v>
      </c>
      <c r="C2814" s="100" t="s">
        <v>6853</v>
      </c>
      <c r="D2814" s="534">
        <v>1500.72</v>
      </c>
      <c r="E2814" s="361">
        <v>0</v>
      </c>
      <c r="F2814" s="3">
        <f t="shared" si="375"/>
        <v>0</v>
      </c>
      <c r="G2814" s="1">
        <f t="shared" si="376"/>
        <v>0</v>
      </c>
      <c r="H2814" s="3">
        <f t="shared" si="377"/>
        <v>0</v>
      </c>
    </row>
    <row r="2815" spans="1:9">
      <c r="A2815" s="4">
        <v>403010322</v>
      </c>
      <c r="B2815" s="100" t="s">
        <v>983</v>
      </c>
      <c r="C2815" s="100" t="s">
        <v>6854</v>
      </c>
      <c r="D2815" s="534">
        <v>1191.5</v>
      </c>
      <c r="E2815" s="361">
        <v>0</v>
      </c>
      <c r="F2815" s="3">
        <f t="shared" si="375"/>
        <v>0</v>
      </c>
      <c r="G2815" s="1">
        <f t="shared" si="376"/>
        <v>0</v>
      </c>
      <c r="H2815" s="3">
        <f t="shared" si="377"/>
        <v>0</v>
      </c>
    </row>
    <row r="2816" spans="1:9">
      <c r="A2816" s="4">
        <v>403010349</v>
      </c>
      <c r="B2816" s="100" t="s">
        <v>985</v>
      </c>
      <c r="C2816" s="100" t="s">
        <v>6855</v>
      </c>
      <c r="D2816" s="534">
        <v>602.35</v>
      </c>
      <c r="E2816" s="361">
        <v>0</v>
      </c>
      <c r="F2816" s="112">
        <f t="shared" si="375"/>
        <v>0</v>
      </c>
      <c r="G2816" s="2">
        <f t="shared" si="376"/>
        <v>0</v>
      </c>
      <c r="H2816" s="112">
        <f t="shared" si="377"/>
        <v>0</v>
      </c>
      <c r="I2816" s="114"/>
    </row>
    <row r="2817" spans="1:9">
      <c r="A2817" s="4">
        <v>403010365</v>
      </c>
      <c r="B2817" s="100" t="s">
        <v>986</v>
      </c>
      <c r="C2817" s="100" t="s">
        <v>6856</v>
      </c>
      <c r="D2817" s="534">
        <v>562.20000000000005</v>
      </c>
      <c r="E2817" s="361">
        <v>0</v>
      </c>
      <c r="F2817" s="112">
        <f t="shared" si="375"/>
        <v>0</v>
      </c>
      <c r="G2817" s="2">
        <f t="shared" si="376"/>
        <v>0</v>
      </c>
      <c r="H2817" s="112">
        <f t="shared" si="377"/>
        <v>0</v>
      </c>
      <c r="I2817" s="114"/>
    </row>
    <row r="2818" spans="1:9">
      <c r="A2818" s="4">
        <v>403020077</v>
      </c>
      <c r="B2818" s="100" t="s">
        <v>987</v>
      </c>
      <c r="C2818" s="100" t="s">
        <v>6857</v>
      </c>
      <c r="D2818" s="534">
        <v>382.18</v>
      </c>
      <c r="E2818" s="361">
        <v>0</v>
      </c>
      <c r="F2818" s="112">
        <f t="shared" si="375"/>
        <v>0</v>
      </c>
      <c r="G2818" s="2">
        <f t="shared" si="376"/>
        <v>0</v>
      </c>
      <c r="H2818" s="112">
        <f t="shared" si="377"/>
        <v>0</v>
      </c>
      <c r="I2818" s="114"/>
    </row>
    <row r="2819" spans="1:9">
      <c r="A2819" s="4">
        <v>403020085</v>
      </c>
      <c r="B2819" s="100" t="s">
        <v>988</v>
      </c>
      <c r="C2819" s="100" t="s">
        <v>6858</v>
      </c>
      <c r="D2819" s="534">
        <v>432.47</v>
      </c>
      <c r="E2819" s="361">
        <v>0</v>
      </c>
      <c r="F2819" s="112">
        <f t="shared" si="375"/>
        <v>0</v>
      </c>
      <c r="G2819" s="2">
        <f t="shared" si="376"/>
        <v>0</v>
      </c>
      <c r="H2819" s="112">
        <f t="shared" si="377"/>
        <v>0</v>
      </c>
      <c r="I2819" s="114"/>
    </row>
    <row r="2820" spans="1:9">
      <c r="B2820" s="100" t="s">
        <v>2886</v>
      </c>
      <c r="C2820" s="100" t="s">
        <v>6859</v>
      </c>
      <c r="D2820" s="534">
        <v>515.25</v>
      </c>
      <c r="E2820" s="361">
        <v>0</v>
      </c>
      <c r="F2820" s="112">
        <f t="shared" si="375"/>
        <v>0</v>
      </c>
      <c r="G2820" s="2">
        <f t="shared" si="376"/>
        <v>0</v>
      </c>
      <c r="H2820" s="112">
        <f t="shared" si="377"/>
        <v>0</v>
      </c>
      <c r="I2820" s="114"/>
    </row>
    <row r="2821" spans="1:9">
      <c r="A2821" s="4">
        <v>403020123</v>
      </c>
      <c r="B2821" s="100" t="s">
        <v>989</v>
      </c>
      <c r="C2821" s="100" t="s">
        <v>6860</v>
      </c>
      <c r="D2821" s="534">
        <v>347.62</v>
      </c>
      <c r="E2821" s="361">
        <v>0</v>
      </c>
      <c r="F2821" s="112">
        <f t="shared" si="375"/>
        <v>0</v>
      </c>
      <c r="G2821" s="2">
        <f t="shared" si="376"/>
        <v>0</v>
      </c>
      <c r="H2821" s="112">
        <f t="shared" si="377"/>
        <v>0</v>
      </c>
      <c r="I2821" s="114"/>
    </row>
    <row r="2822" spans="1:9">
      <c r="B2822" s="100" t="s">
        <v>2895</v>
      </c>
      <c r="C2822" s="100" t="s">
        <v>6861</v>
      </c>
      <c r="D2822" s="534">
        <v>782.17</v>
      </c>
      <c r="E2822" s="361">
        <v>0</v>
      </c>
      <c r="F2822" s="112">
        <f t="shared" si="375"/>
        <v>0</v>
      </c>
      <c r="G2822" s="2">
        <f t="shared" si="376"/>
        <v>0</v>
      </c>
      <c r="H2822" s="112">
        <f t="shared" si="377"/>
        <v>0</v>
      </c>
      <c r="I2822" s="114"/>
    </row>
    <row r="2823" spans="1:9">
      <c r="B2823" s="100" t="s">
        <v>2896</v>
      </c>
      <c r="C2823" s="100" t="s">
        <v>6862</v>
      </c>
      <c r="D2823" s="534">
        <v>942.49</v>
      </c>
      <c r="E2823" s="361">
        <v>0</v>
      </c>
      <c r="F2823" s="112">
        <f t="shared" si="375"/>
        <v>0</v>
      </c>
      <c r="G2823" s="2">
        <f t="shared" si="376"/>
        <v>0</v>
      </c>
      <c r="H2823" s="112">
        <f t="shared" si="377"/>
        <v>0</v>
      </c>
      <c r="I2823" s="114"/>
    </row>
    <row r="2824" spans="1:9">
      <c r="A2824" s="4">
        <v>403050138</v>
      </c>
      <c r="B2824" s="100" t="s">
        <v>990</v>
      </c>
      <c r="C2824" s="100" t="s">
        <v>6863</v>
      </c>
      <c r="D2824" s="534">
        <v>800.7</v>
      </c>
      <c r="E2824" s="361">
        <v>0</v>
      </c>
      <c r="F2824" s="3">
        <f t="shared" si="375"/>
        <v>0</v>
      </c>
      <c r="G2824" s="1">
        <f t="shared" si="376"/>
        <v>0</v>
      </c>
      <c r="H2824" s="3">
        <f t="shared" si="377"/>
        <v>0</v>
      </c>
    </row>
    <row r="2825" spans="1:9">
      <c r="A2825" s="4">
        <v>403050146</v>
      </c>
      <c r="B2825" s="100" t="s">
        <v>2897</v>
      </c>
      <c r="C2825" s="100" t="s">
        <v>6864</v>
      </c>
      <c r="D2825" s="534">
        <v>1024.54</v>
      </c>
      <c r="E2825" s="361">
        <v>0</v>
      </c>
      <c r="F2825" s="3">
        <f t="shared" si="375"/>
        <v>0</v>
      </c>
      <c r="G2825" s="1">
        <f t="shared" si="376"/>
        <v>0</v>
      </c>
      <c r="H2825" s="3">
        <f t="shared" si="377"/>
        <v>0</v>
      </c>
    </row>
    <row r="2826" spans="1:9">
      <c r="A2826" s="4" t="s">
        <v>1</v>
      </c>
      <c r="B2826" s="606" t="s">
        <v>7868</v>
      </c>
      <c r="C2826" s="607"/>
      <c r="D2826" s="18">
        <f>SUM(D2797:D2825)</f>
        <v>29926.070000000003</v>
      </c>
      <c r="E2826" s="380">
        <f>SUM(E2797:E2825)</f>
        <v>0</v>
      </c>
      <c r="F2826" s="18">
        <f>SUM(F2797:F2825)</f>
        <v>0</v>
      </c>
      <c r="G2826" s="19">
        <f>SUM(G2797:G2825)</f>
        <v>0</v>
      </c>
      <c r="H2826" s="18">
        <f>SUM(H2797:H2825)</f>
        <v>0</v>
      </c>
    </row>
    <row r="2827" spans="1:9">
      <c r="A2827" s="4">
        <v>0</v>
      </c>
      <c r="B2827" s="36"/>
      <c r="C2827" s="36"/>
      <c r="D2827" s="38"/>
      <c r="E2827" s="37"/>
      <c r="F2827" s="38"/>
      <c r="G2827" s="16"/>
      <c r="H2827" s="16"/>
    </row>
    <row r="2828" spans="1:9" ht="18" customHeight="1">
      <c r="A2828" s="4" t="s">
        <v>991</v>
      </c>
      <c r="B2828" s="599" t="s">
        <v>991</v>
      </c>
      <c r="C2828" s="600"/>
      <c r="D2828" s="604" t="str">
        <f>D$2519</f>
        <v xml:space="preserve">SIGTAP 08/25
Custo medio AIH
09/24 - 08/25 </v>
      </c>
      <c r="E2828" s="570" t="str">
        <f>E$861</f>
        <v>CNES_ESTABELECIMENTO</v>
      </c>
      <c r="F2828" s="570"/>
      <c r="G2828" s="570"/>
      <c r="H2828" s="570"/>
    </row>
    <row r="2829" spans="1:9" ht="18" customHeight="1">
      <c r="A2829" s="4">
        <v>0</v>
      </c>
      <c r="B2829" s="601"/>
      <c r="C2829" s="602"/>
      <c r="D2829" s="605"/>
      <c r="E2829" s="12" t="s">
        <v>12</v>
      </c>
      <c r="F2829" s="50" t="s">
        <v>3815</v>
      </c>
      <c r="G2829" s="51" t="s">
        <v>3756</v>
      </c>
      <c r="H2829" s="50" t="s">
        <v>3814</v>
      </c>
    </row>
    <row r="2830" spans="1:9" ht="22.5">
      <c r="A2830" s="4">
        <v>404010016</v>
      </c>
      <c r="B2830" s="140" t="s">
        <v>992</v>
      </c>
      <c r="C2830" s="140" t="s">
        <v>2124</v>
      </c>
      <c r="D2830" s="545">
        <v>1079.0999999999999</v>
      </c>
      <c r="E2830" s="341">
        <v>0</v>
      </c>
      <c r="F2830" s="111">
        <f t="shared" ref="F2830:F2889" si="378">D2830*E2830</f>
        <v>0</v>
      </c>
      <c r="G2830" s="64">
        <f t="shared" ref="G2830:G2886" si="379">E2830/12</f>
        <v>0</v>
      </c>
      <c r="H2830" s="111">
        <f t="shared" ref="H2830:H2886" si="380">F2830/12</f>
        <v>0</v>
      </c>
      <c r="I2830" s="114"/>
    </row>
    <row r="2831" spans="1:9" ht="22.5">
      <c r="A2831" s="4">
        <v>404010024</v>
      </c>
      <c r="B2831" s="140" t="s">
        <v>993</v>
      </c>
      <c r="C2831" s="140" t="s">
        <v>2125</v>
      </c>
      <c r="D2831" s="545">
        <v>1073</v>
      </c>
      <c r="E2831" s="341">
        <v>0</v>
      </c>
      <c r="F2831" s="111">
        <f t="shared" si="378"/>
        <v>0</v>
      </c>
      <c r="G2831" s="64">
        <f t="shared" si="379"/>
        <v>0</v>
      </c>
      <c r="H2831" s="111">
        <f t="shared" si="380"/>
        <v>0</v>
      </c>
      <c r="I2831" s="114"/>
    </row>
    <row r="2832" spans="1:9" ht="22.5">
      <c r="A2832" s="4">
        <v>404010032</v>
      </c>
      <c r="B2832" s="140" t="s">
        <v>994</v>
      </c>
      <c r="C2832" s="140" t="s">
        <v>8660</v>
      </c>
      <c r="D2832" s="545">
        <v>1183.81</v>
      </c>
      <c r="E2832" s="341">
        <v>0</v>
      </c>
      <c r="F2832" s="111">
        <f t="shared" si="378"/>
        <v>0</v>
      </c>
      <c r="G2832" s="64">
        <f t="shared" si="379"/>
        <v>0</v>
      </c>
      <c r="H2832" s="111">
        <f t="shared" si="380"/>
        <v>0</v>
      </c>
      <c r="I2832" s="114"/>
    </row>
    <row r="2833" spans="2:8" ht="22.5">
      <c r="B2833" s="140" t="s">
        <v>2917</v>
      </c>
      <c r="C2833" s="140" t="s">
        <v>4678</v>
      </c>
      <c r="D2833" s="545">
        <v>295.08999999999997</v>
      </c>
      <c r="E2833" s="341">
        <v>0</v>
      </c>
      <c r="F2833" s="45">
        <f t="shared" si="378"/>
        <v>0</v>
      </c>
      <c r="G2833" s="46">
        <f t="shared" si="379"/>
        <v>0</v>
      </c>
      <c r="H2833" s="45">
        <f t="shared" si="380"/>
        <v>0</v>
      </c>
    </row>
    <row r="2834" spans="2:8" ht="22.5">
      <c r="B2834" s="140" t="s">
        <v>2918</v>
      </c>
      <c r="C2834" s="140" t="s">
        <v>2126</v>
      </c>
      <c r="D2834" s="545">
        <v>238.44</v>
      </c>
      <c r="E2834" s="341">
        <v>0</v>
      </c>
      <c r="F2834" s="45">
        <f t="shared" si="378"/>
        <v>0</v>
      </c>
      <c r="G2834" s="46">
        <f t="shared" si="379"/>
        <v>0</v>
      </c>
      <c r="H2834" s="45">
        <f t="shared" si="380"/>
        <v>0</v>
      </c>
    </row>
    <row r="2835" spans="2:8" ht="22.5">
      <c r="B2835" s="140" t="s">
        <v>2919</v>
      </c>
      <c r="C2835" s="140" t="s">
        <v>4679</v>
      </c>
      <c r="D2835" s="545">
        <v>238.44</v>
      </c>
      <c r="E2835" s="341">
        <v>0</v>
      </c>
      <c r="F2835" s="45">
        <f t="shared" si="378"/>
        <v>0</v>
      </c>
      <c r="G2835" s="46">
        <f t="shared" si="379"/>
        <v>0</v>
      </c>
      <c r="H2835" s="45">
        <f t="shared" si="380"/>
        <v>0</v>
      </c>
    </row>
    <row r="2836" spans="2:8" ht="22.5">
      <c r="B2836" s="140" t="s">
        <v>995</v>
      </c>
      <c r="C2836" s="140" t="s">
        <v>4680</v>
      </c>
      <c r="D2836" s="545">
        <v>809.83</v>
      </c>
      <c r="E2836" s="341">
        <v>0</v>
      </c>
      <c r="F2836" s="45">
        <f t="shared" si="378"/>
        <v>0</v>
      </c>
      <c r="G2836" s="46">
        <f t="shared" si="379"/>
        <v>0</v>
      </c>
      <c r="H2836" s="45">
        <f t="shared" si="380"/>
        <v>0</v>
      </c>
    </row>
    <row r="2837" spans="2:8" ht="22.5">
      <c r="B2837" s="140" t="s">
        <v>996</v>
      </c>
      <c r="C2837" s="140" t="s">
        <v>4681</v>
      </c>
      <c r="D2837" s="545">
        <v>676.26</v>
      </c>
      <c r="E2837" s="341">
        <v>0</v>
      </c>
      <c r="F2837" s="45">
        <f t="shared" si="378"/>
        <v>0</v>
      </c>
      <c r="G2837" s="46">
        <f t="shared" si="379"/>
        <v>0</v>
      </c>
      <c r="H2837" s="45">
        <f t="shared" si="380"/>
        <v>0</v>
      </c>
    </row>
    <row r="2838" spans="2:8" ht="22.5">
      <c r="B2838" s="140" t="s">
        <v>997</v>
      </c>
      <c r="C2838" s="140" t="s">
        <v>8661</v>
      </c>
      <c r="D2838" s="545">
        <v>163.1</v>
      </c>
      <c r="E2838" s="341">
        <v>0</v>
      </c>
      <c r="F2838" s="45">
        <f t="shared" si="378"/>
        <v>0</v>
      </c>
      <c r="G2838" s="46">
        <f t="shared" si="379"/>
        <v>0</v>
      </c>
      <c r="H2838" s="45">
        <f t="shared" si="380"/>
        <v>0</v>
      </c>
    </row>
    <row r="2839" spans="2:8" ht="22.5">
      <c r="B2839" s="140" t="s">
        <v>998</v>
      </c>
      <c r="C2839" s="140" t="s">
        <v>8662</v>
      </c>
      <c r="D2839" s="545">
        <v>358.58</v>
      </c>
      <c r="E2839" s="341">
        <v>0</v>
      </c>
      <c r="F2839" s="45">
        <f t="shared" si="378"/>
        <v>0</v>
      </c>
      <c r="G2839" s="46">
        <f t="shared" si="379"/>
        <v>0</v>
      </c>
      <c r="H2839" s="45">
        <f t="shared" si="380"/>
        <v>0</v>
      </c>
    </row>
    <row r="2840" spans="2:8" ht="22.5">
      <c r="B2840" s="140" t="s">
        <v>999</v>
      </c>
      <c r="C2840" s="140" t="s">
        <v>8663</v>
      </c>
      <c r="D2840" s="545">
        <v>242.23</v>
      </c>
      <c r="E2840" s="341">
        <v>0</v>
      </c>
      <c r="F2840" s="45">
        <f t="shared" si="378"/>
        <v>0</v>
      </c>
      <c r="G2840" s="46">
        <f t="shared" si="379"/>
        <v>0</v>
      </c>
      <c r="H2840" s="45">
        <f t="shared" si="380"/>
        <v>0</v>
      </c>
    </row>
    <row r="2841" spans="2:8" ht="22.5">
      <c r="B2841" s="140" t="s">
        <v>1000</v>
      </c>
      <c r="C2841" s="140" t="s">
        <v>8664</v>
      </c>
      <c r="D2841" s="545">
        <v>812.17</v>
      </c>
      <c r="E2841" s="341">
        <v>0</v>
      </c>
      <c r="F2841" s="45">
        <f t="shared" si="378"/>
        <v>0</v>
      </c>
      <c r="G2841" s="46">
        <f t="shared" si="379"/>
        <v>0</v>
      </c>
      <c r="H2841" s="45">
        <f t="shared" si="380"/>
        <v>0</v>
      </c>
    </row>
    <row r="2842" spans="2:8" ht="22.5">
      <c r="B2842" s="140" t="s">
        <v>2924</v>
      </c>
      <c r="C2842" s="140" t="s">
        <v>3768</v>
      </c>
      <c r="D2842" s="545">
        <v>1073.02</v>
      </c>
      <c r="E2842" s="341">
        <v>0</v>
      </c>
      <c r="F2842" s="45">
        <f t="shared" si="378"/>
        <v>0</v>
      </c>
      <c r="G2842" s="46">
        <f t="shared" si="379"/>
        <v>0</v>
      </c>
      <c r="H2842" s="45">
        <f t="shared" si="380"/>
        <v>0</v>
      </c>
    </row>
    <row r="2843" spans="2:8" ht="22.5">
      <c r="B2843" s="140" t="s">
        <v>2925</v>
      </c>
      <c r="C2843" s="140" t="s">
        <v>4682</v>
      </c>
      <c r="D2843" s="545">
        <v>980.31</v>
      </c>
      <c r="E2843" s="341">
        <v>0</v>
      </c>
      <c r="F2843" s="45">
        <f t="shared" si="378"/>
        <v>0</v>
      </c>
      <c r="G2843" s="46">
        <f t="shared" si="379"/>
        <v>0</v>
      </c>
      <c r="H2843" s="45">
        <f t="shared" si="380"/>
        <v>0</v>
      </c>
    </row>
    <row r="2844" spans="2:8" ht="22.5">
      <c r="B2844" s="140" t="s">
        <v>2926</v>
      </c>
      <c r="C2844" s="140" t="s">
        <v>8665</v>
      </c>
      <c r="D2844" s="545">
        <v>980.31</v>
      </c>
      <c r="E2844" s="341">
        <v>0</v>
      </c>
      <c r="F2844" s="45">
        <f t="shared" si="378"/>
        <v>0</v>
      </c>
      <c r="G2844" s="46">
        <f t="shared" si="379"/>
        <v>0</v>
      </c>
      <c r="H2844" s="45">
        <f t="shared" si="380"/>
        <v>0</v>
      </c>
    </row>
    <row r="2845" spans="2:8" ht="22.5">
      <c r="B2845" s="140" t="s">
        <v>2927</v>
      </c>
      <c r="C2845" s="140" t="s">
        <v>4683</v>
      </c>
      <c r="D2845" s="545">
        <v>886.45</v>
      </c>
      <c r="E2845" s="341">
        <v>0</v>
      </c>
      <c r="F2845" s="45">
        <f t="shared" si="378"/>
        <v>0</v>
      </c>
      <c r="G2845" s="46">
        <f t="shared" si="379"/>
        <v>0</v>
      </c>
      <c r="H2845" s="45">
        <f t="shared" si="380"/>
        <v>0</v>
      </c>
    </row>
    <row r="2846" spans="2:8" ht="22.5">
      <c r="B2846" s="140" t="s">
        <v>1001</v>
      </c>
      <c r="C2846" s="140" t="s">
        <v>2128</v>
      </c>
      <c r="D2846" s="545">
        <v>757.13</v>
      </c>
      <c r="E2846" s="341">
        <v>0</v>
      </c>
      <c r="F2846" s="45">
        <f t="shared" si="378"/>
        <v>0</v>
      </c>
      <c r="G2846" s="46">
        <f t="shared" si="379"/>
        <v>0</v>
      </c>
      <c r="H2846" s="45">
        <f t="shared" si="380"/>
        <v>0</v>
      </c>
    </row>
    <row r="2847" spans="2:8" ht="22.5">
      <c r="B2847" s="140" t="s">
        <v>1002</v>
      </c>
      <c r="C2847" s="140" t="s">
        <v>4684</v>
      </c>
      <c r="D2847" s="545">
        <v>483.55</v>
      </c>
      <c r="E2847" s="341">
        <v>0</v>
      </c>
      <c r="F2847" s="45">
        <f t="shared" si="378"/>
        <v>0</v>
      </c>
      <c r="G2847" s="46">
        <f t="shared" si="379"/>
        <v>0</v>
      </c>
      <c r="H2847" s="45">
        <f t="shared" si="380"/>
        <v>0</v>
      </c>
    </row>
    <row r="2848" spans="2:8" ht="22.5">
      <c r="B2848" s="140" t="s">
        <v>1003</v>
      </c>
      <c r="C2848" s="140" t="s">
        <v>4685</v>
      </c>
      <c r="D2848" s="545">
        <v>376.75</v>
      </c>
      <c r="E2848" s="341">
        <v>0</v>
      </c>
      <c r="F2848" s="45">
        <f t="shared" si="378"/>
        <v>0</v>
      </c>
      <c r="G2848" s="46">
        <f t="shared" si="379"/>
        <v>0</v>
      </c>
      <c r="H2848" s="45">
        <f t="shared" si="380"/>
        <v>0</v>
      </c>
    </row>
    <row r="2849" spans="1:9" ht="22.5">
      <c r="B2849" s="140" t="s">
        <v>2931</v>
      </c>
      <c r="C2849" s="140" t="s">
        <v>8666</v>
      </c>
      <c r="D2849" s="545">
        <v>807.15</v>
      </c>
      <c r="E2849" s="341">
        <v>0</v>
      </c>
      <c r="F2849" s="45">
        <f t="shared" si="378"/>
        <v>0</v>
      </c>
      <c r="G2849" s="46">
        <f t="shared" si="379"/>
        <v>0</v>
      </c>
      <c r="H2849" s="45">
        <f t="shared" si="380"/>
        <v>0</v>
      </c>
    </row>
    <row r="2850" spans="1:9" ht="22.5">
      <c r="B2850" s="140" t="s">
        <v>1004</v>
      </c>
      <c r="C2850" s="140" t="s">
        <v>2130</v>
      </c>
      <c r="D2850" s="545">
        <v>236.31</v>
      </c>
      <c r="E2850" s="341">
        <v>0</v>
      </c>
      <c r="F2850" s="45">
        <f t="shared" si="378"/>
        <v>0</v>
      </c>
      <c r="G2850" s="46">
        <f t="shared" si="379"/>
        <v>0</v>
      </c>
      <c r="H2850" s="45">
        <f t="shared" si="380"/>
        <v>0</v>
      </c>
    </row>
    <row r="2851" spans="1:9" ht="22.5">
      <c r="B2851" s="140" t="s">
        <v>1005</v>
      </c>
      <c r="C2851" s="140" t="s">
        <v>2131</v>
      </c>
      <c r="D2851" s="545">
        <v>1187.4100000000001</v>
      </c>
      <c r="E2851" s="341">
        <v>0</v>
      </c>
      <c r="F2851" s="45">
        <f t="shared" si="378"/>
        <v>0</v>
      </c>
      <c r="G2851" s="46">
        <f t="shared" si="379"/>
        <v>0</v>
      </c>
      <c r="H2851" s="45">
        <f t="shared" si="380"/>
        <v>0</v>
      </c>
    </row>
    <row r="2852" spans="1:9" ht="22.5">
      <c r="B2852" s="140" t="s">
        <v>1006</v>
      </c>
      <c r="C2852" s="140" t="s">
        <v>4686</v>
      </c>
      <c r="D2852" s="545">
        <v>1288.53</v>
      </c>
      <c r="E2852" s="341">
        <v>0</v>
      </c>
      <c r="F2852" s="45">
        <f t="shared" si="378"/>
        <v>0</v>
      </c>
      <c r="G2852" s="46">
        <f t="shared" si="379"/>
        <v>0</v>
      </c>
      <c r="H2852" s="45">
        <f t="shared" si="380"/>
        <v>0</v>
      </c>
    </row>
    <row r="2853" spans="1:9" ht="22.5">
      <c r="B2853" s="140" t="s">
        <v>1008</v>
      </c>
      <c r="C2853" s="140" t="s">
        <v>2132</v>
      </c>
      <c r="D2853" s="545">
        <v>1854.45</v>
      </c>
      <c r="E2853" s="341">
        <v>0</v>
      </c>
      <c r="F2853" s="45">
        <f t="shared" si="378"/>
        <v>0</v>
      </c>
      <c r="G2853" s="46">
        <f t="shared" si="379"/>
        <v>0</v>
      </c>
      <c r="H2853" s="45">
        <f t="shared" si="380"/>
        <v>0</v>
      </c>
    </row>
    <row r="2854" spans="1:9" ht="22.5">
      <c r="B2854" s="140" t="s">
        <v>1009</v>
      </c>
      <c r="C2854" s="140" t="s">
        <v>2133</v>
      </c>
      <c r="D2854" s="545">
        <v>554.73</v>
      </c>
      <c r="E2854" s="341">
        <v>0</v>
      </c>
      <c r="F2854" s="111">
        <f t="shared" si="378"/>
        <v>0</v>
      </c>
      <c r="G2854" s="64">
        <f t="shared" si="379"/>
        <v>0</v>
      </c>
      <c r="H2854" s="111">
        <f t="shared" si="380"/>
        <v>0</v>
      </c>
      <c r="I2854" s="114"/>
    </row>
    <row r="2855" spans="1:9" ht="22.5">
      <c r="B2855" s="140" t="s">
        <v>2291</v>
      </c>
      <c r="C2855" s="140" t="s">
        <v>8667</v>
      </c>
      <c r="D2855" s="545">
        <v>577.96</v>
      </c>
      <c r="E2855" s="341">
        <v>0</v>
      </c>
      <c r="F2855" s="45">
        <f t="shared" si="378"/>
        <v>0</v>
      </c>
      <c r="G2855" s="46">
        <f t="shared" si="379"/>
        <v>0</v>
      </c>
      <c r="H2855" s="45">
        <f t="shared" si="380"/>
        <v>0</v>
      </c>
    </row>
    <row r="2856" spans="1:9" ht="22.5">
      <c r="B2856" s="140" t="s">
        <v>2935</v>
      </c>
      <c r="C2856" s="140" t="s">
        <v>8668</v>
      </c>
      <c r="D2856" s="545">
        <v>328.97</v>
      </c>
      <c r="E2856" s="341">
        <v>0</v>
      </c>
      <c r="F2856" s="45">
        <f t="shared" si="378"/>
        <v>0</v>
      </c>
      <c r="G2856" s="46">
        <f t="shared" si="379"/>
        <v>0</v>
      </c>
      <c r="H2856" s="45">
        <f t="shared" si="380"/>
        <v>0</v>
      </c>
    </row>
    <row r="2857" spans="1:9" ht="22.5">
      <c r="B2857" s="140" t="s">
        <v>1010</v>
      </c>
      <c r="C2857" s="140" t="s">
        <v>2134</v>
      </c>
      <c r="D2857" s="545">
        <v>1073.21</v>
      </c>
      <c r="E2857" s="341">
        <v>0</v>
      </c>
      <c r="F2857" s="45">
        <f t="shared" si="378"/>
        <v>0</v>
      </c>
      <c r="G2857" s="46">
        <f t="shared" si="379"/>
        <v>0</v>
      </c>
      <c r="H2857" s="45">
        <f t="shared" si="380"/>
        <v>0</v>
      </c>
    </row>
    <row r="2858" spans="1:9" ht="22.5">
      <c r="A2858" s="4">
        <v>404010083</v>
      </c>
      <c r="B2858" s="140" t="s">
        <v>2938</v>
      </c>
      <c r="C2858" s="140" t="s">
        <v>8669</v>
      </c>
      <c r="D2858" s="545">
        <v>1101.94</v>
      </c>
      <c r="E2858" s="341">
        <v>0</v>
      </c>
      <c r="F2858" s="45">
        <f t="shared" si="378"/>
        <v>0</v>
      </c>
      <c r="G2858" s="46">
        <f t="shared" si="379"/>
        <v>0</v>
      </c>
      <c r="H2858" s="45">
        <f t="shared" si="380"/>
        <v>0</v>
      </c>
    </row>
    <row r="2859" spans="1:9" ht="22.5">
      <c r="A2859" s="4">
        <v>404010105</v>
      </c>
      <c r="B2859" s="140" t="s">
        <v>1011</v>
      </c>
      <c r="C2859" s="140" t="s">
        <v>4687</v>
      </c>
      <c r="D2859" s="545">
        <v>450.83</v>
      </c>
      <c r="E2859" s="341">
        <v>0</v>
      </c>
      <c r="F2859" s="45">
        <f t="shared" si="378"/>
        <v>0</v>
      </c>
      <c r="G2859" s="46">
        <f t="shared" si="379"/>
        <v>0</v>
      </c>
      <c r="H2859" s="45">
        <f t="shared" si="380"/>
        <v>0</v>
      </c>
    </row>
    <row r="2860" spans="1:9" ht="22.5">
      <c r="A2860" s="4">
        <v>404010113</v>
      </c>
      <c r="B2860" s="140" t="s">
        <v>1012</v>
      </c>
      <c r="C2860" s="140" t="s">
        <v>4688</v>
      </c>
      <c r="D2860" s="545">
        <v>292.47000000000003</v>
      </c>
      <c r="E2860" s="341">
        <v>0</v>
      </c>
      <c r="F2860" s="45">
        <f t="shared" si="378"/>
        <v>0</v>
      </c>
      <c r="G2860" s="46">
        <f t="shared" si="379"/>
        <v>0</v>
      </c>
      <c r="H2860" s="45">
        <f t="shared" si="380"/>
        <v>0</v>
      </c>
    </row>
    <row r="2861" spans="1:9" ht="22.5">
      <c r="A2861" s="4">
        <v>404010121</v>
      </c>
      <c r="B2861" s="140" t="s">
        <v>1013</v>
      </c>
      <c r="C2861" s="140" t="s">
        <v>4689</v>
      </c>
      <c r="D2861" s="545">
        <v>989.84</v>
      </c>
      <c r="E2861" s="341">
        <v>0</v>
      </c>
      <c r="F2861" s="45">
        <f t="shared" si="378"/>
        <v>0</v>
      </c>
      <c r="G2861" s="46">
        <f t="shared" si="379"/>
        <v>0</v>
      </c>
      <c r="H2861" s="45">
        <f t="shared" si="380"/>
        <v>0</v>
      </c>
    </row>
    <row r="2862" spans="1:9" ht="22.5">
      <c r="A2862" s="4">
        <v>404010130</v>
      </c>
      <c r="B2862" s="140" t="s">
        <v>2939</v>
      </c>
      <c r="C2862" s="140" t="s">
        <v>6830</v>
      </c>
      <c r="D2862" s="545">
        <v>265.23</v>
      </c>
      <c r="E2862" s="341">
        <v>0</v>
      </c>
      <c r="F2862" s="45">
        <f t="shared" si="378"/>
        <v>0</v>
      </c>
      <c r="G2862" s="46">
        <f t="shared" si="379"/>
        <v>0</v>
      </c>
      <c r="H2862" s="45">
        <f t="shared" si="380"/>
        <v>0</v>
      </c>
    </row>
    <row r="2863" spans="1:9" ht="22.5">
      <c r="A2863" s="4">
        <v>404010164</v>
      </c>
      <c r="B2863" s="140" t="s">
        <v>2940</v>
      </c>
      <c r="C2863" s="140" t="s">
        <v>4690</v>
      </c>
      <c r="D2863" s="545">
        <v>265.23</v>
      </c>
      <c r="E2863" s="341">
        <v>0</v>
      </c>
      <c r="F2863" s="45">
        <f t="shared" si="378"/>
        <v>0</v>
      </c>
      <c r="G2863" s="46">
        <f t="shared" si="379"/>
        <v>0</v>
      </c>
      <c r="H2863" s="45">
        <f t="shared" si="380"/>
        <v>0</v>
      </c>
    </row>
    <row r="2864" spans="1:9" ht="22.5">
      <c r="A2864" s="4">
        <v>404010172</v>
      </c>
      <c r="B2864" s="140" t="s">
        <v>1014</v>
      </c>
      <c r="C2864" s="140" t="s">
        <v>4116</v>
      </c>
      <c r="D2864" s="545">
        <v>1345.16</v>
      </c>
      <c r="E2864" s="341">
        <v>0</v>
      </c>
      <c r="F2864" s="45">
        <f t="shared" si="378"/>
        <v>0</v>
      </c>
      <c r="G2864" s="46">
        <f t="shared" si="379"/>
        <v>0</v>
      </c>
      <c r="H2864" s="45">
        <f t="shared" si="380"/>
        <v>0</v>
      </c>
    </row>
    <row r="2865" spans="1:8" ht="22.5">
      <c r="A2865" s="4">
        <v>404010210</v>
      </c>
      <c r="B2865" s="140" t="s">
        <v>2941</v>
      </c>
      <c r="C2865" s="140" t="s">
        <v>4691</v>
      </c>
      <c r="D2865" s="545">
        <v>855</v>
      </c>
      <c r="E2865" s="341">
        <v>0</v>
      </c>
      <c r="F2865" s="45">
        <f t="shared" si="378"/>
        <v>0</v>
      </c>
      <c r="G2865" s="46">
        <f t="shared" si="379"/>
        <v>0</v>
      </c>
      <c r="H2865" s="45">
        <f t="shared" si="380"/>
        <v>0</v>
      </c>
    </row>
    <row r="2866" spans="1:8" ht="22.5">
      <c r="A2866" s="4">
        <v>404010229</v>
      </c>
      <c r="B2866" s="140" t="s">
        <v>2942</v>
      </c>
      <c r="C2866" s="140" t="s">
        <v>4692</v>
      </c>
      <c r="D2866" s="545">
        <v>533.12</v>
      </c>
      <c r="E2866" s="341">
        <v>0</v>
      </c>
      <c r="F2866" s="45">
        <f t="shared" si="378"/>
        <v>0</v>
      </c>
      <c r="G2866" s="46">
        <f t="shared" si="379"/>
        <v>0</v>
      </c>
      <c r="H2866" s="45">
        <f t="shared" si="380"/>
        <v>0</v>
      </c>
    </row>
    <row r="2867" spans="1:8" ht="22.5">
      <c r="A2867" s="4">
        <v>404010237</v>
      </c>
      <c r="B2867" s="140" t="s">
        <v>2943</v>
      </c>
      <c r="C2867" s="140" t="s">
        <v>4693</v>
      </c>
      <c r="D2867" s="545">
        <v>794.46</v>
      </c>
      <c r="E2867" s="341">
        <v>0</v>
      </c>
      <c r="F2867" s="45">
        <f t="shared" si="378"/>
        <v>0</v>
      </c>
      <c r="G2867" s="46">
        <f t="shared" si="379"/>
        <v>0</v>
      </c>
      <c r="H2867" s="45">
        <f t="shared" si="380"/>
        <v>0</v>
      </c>
    </row>
    <row r="2868" spans="1:8" ht="22.5">
      <c r="A2868" s="4">
        <v>404010318</v>
      </c>
      <c r="B2868" s="140" t="s">
        <v>2944</v>
      </c>
      <c r="C2868" s="140" t="s">
        <v>4694</v>
      </c>
      <c r="D2868" s="545">
        <v>315.43</v>
      </c>
      <c r="E2868" s="341">
        <v>0</v>
      </c>
      <c r="F2868" s="45">
        <f t="shared" si="378"/>
        <v>0</v>
      </c>
      <c r="G2868" s="46">
        <f t="shared" si="379"/>
        <v>0</v>
      </c>
      <c r="H2868" s="45">
        <f t="shared" si="380"/>
        <v>0</v>
      </c>
    </row>
    <row r="2869" spans="1:8" ht="22.5">
      <c r="A2869" s="4">
        <v>404010326</v>
      </c>
      <c r="B2869" s="140" t="s">
        <v>2945</v>
      </c>
      <c r="C2869" s="140" t="s">
        <v>4695</v>
      </c>
      <c r="D2869" s="545">
        <v>200.76</v>
      </c>
      <c r="E2869" s="341">
        <v>0</v>
      </c>
      <c r="F2869" s="45">
        <f t="shared" si="378"/>
        <v>0</v>
      </c>
      <c r="G2869" s="46">
        <f t="shared" si="379"/>
        <v>0</v>
      </c>
      <c r="H2869" s="45">
        <f t="shared" si="380"/>
        <v>0</v>
      </c>
    </row>
    <row r="2870" spans="1:8" ht="22.5">
      <c r="A2870" s="4">
        <v>404010334</v>
      </c>
      <c r="B2870" s="140" t="s">
        <v>1015</v>
      </c>
      <c r="C2870" s="140" t="s">
        <v>6831</v>
      </c>
      <c r="D2870" s="545">
        <v>172.63</v>
      </c>
      <c r="E2870" s="341">
        <v>0</v>
      </c>
      <c r="F2870" s="45">
        <f t="shared" si="378"/>
        <v>0</v>
      </c>
      <c r="G2870" s="46">
        <f t="shared" si="379"/>
        <v>0</v>
      </c>
      <c r="H2870" s="45">
        <f t="shared" si="380"/>
        <v>0</v>
      </c>
    </row>
    <row r="2871" spans="1:8" ht="22.5">
      <c r="A2871" s="4">
        <v>404010342</v>
      </c>
      <c r="B2871" s="140" t="s">
        <v>2292</v>
      </c>
      <c r="C2871" s="140" t="s">
        <v>2135</v>
      </c>
      <c r="D2871" s="545">
        <v>172.63</v>
      </c>
      <c r="E2871" s="341">
        <v>0</v>
      </c>
      <c r="F2871" s="45">
        <f t="shared" si="378"/>
        <v>0</v>
      </c>
      <c r="G2871" s="46">
        <f t="shared" si="379"/>
        <v>0</v>
      </c>
      <c r="H2871" s="45">
        <f t="shared" si="380"/>
        <v>0</v>
      </c>
    </row>
    <row r="2872" spans="1:8" ht="22.5">
      <c r="A2872" s="4">
        <v>404010350</v>
      </c>
      <c r="B2872" s="140" t="s">
        <v>2947</v>
      </c>
      <c r="C2872" s="140" t="s">
        <v>4696</v>
      </c>
      <c r="D2872" s="545">
        <v>513.61</v>
      </c>
      <c r="E2872" s="341">
        <v>0</v>
      </c>
      <c r="F2872" s="45">
        <f t="shared" si="378"/>
        <v>0</v>
      </c>
      <c r="G2872" s="46">
        <f t="shared" si="379"/>
        <v>0</v>
      </c>
      <c r="H2872" s="45">
        <f t="shared" si="380"/>
        <v>0</v>
      </c>
    </row>
    <row r="2873" spans="1:8" ht="22.5">
      <c r="A2873" s="4">
        <v>404010377</v>
      </c>
      <c r="B2873" s="140" t="s">
        <v>1016</v>
      </c>
      <c r="C2873" s="140" t="s">
        <v>2136</v>
      </c>
      <c r="D2873" s="545">
        <v>202.88</v>
      </c>
      <c r="E2873" s="341">
        <v>0</v>
      </c>
      <c r="F2873" s="45">
        <f t="shared" si="378"/>
        <v>0</v>
      </c>
      <c r="G2873" s="46">
        <f t="shared" si="379"/>
        <v>0</v>
      </c>
      <c r="H2873" s="45">
        <f t="shared" si="380"/>
        <v>0</v>
      </c>
    </row>
    <row r="2874" spans="1:8" ht="22.5">
      <c r="A2874" s="4">
        <v>404010415</v>
      </c>
      <c r="B2874" s="140" t="s">
        <v>1017</v>
      </c>
      <c r="C2874" s="140" t="s">
        <v>2137</v>
      </c>
      <c r="D2874" s="545">
        <v>156.16999999999999</v>
      </c>
      <c r="E2874" s="341">
        <v>0</v>
      </c>
      <c r="F2874" s="45">
        <f t="shared" si="378"/>
        <v>0</v>
      </c>
      <c r="G2874" s="46">
        <f t="shared" si="379"/>
        <v>0</v>
      </c>
      <c r="H2874" s="45">
        <f t="shared" si="380"/>
        <v>0</v>
      </c>
    </row>
    <row r="2875" spans="1:8" ht="22.5">
      <c r="A2875" s="4">
        <v>404010466</v>
      </c>
      <c r="B2875" s="140" t="s">
        <v>1020</v>
      </c>
      <c r="C2875" s="140" t="s">
        <v>4697</v>
      </c>
      <c r="D2875" s="545">
        <v>293.14999999999998</v>
      </c>
      <c r="E2875" s="341">
        <v>0</v>
      </c>
      <c r="F2875" s="45">
        <f t="shared" si="378"/>
        <v>0</v>
      </c>
      <c r="G2875" s="46">
        <f t="shared" si="379"/>
        <v>0</v>
      </c>
      <c r="H2875" s="45">
        <f t="shared" si="380"/>
        <v>0</v>
      </c>
    </row>
    <row r="2876" spans="1:8" ht="22.5">
      <c r="A2876" s="4">
        <v>404010474</v>
      </c>
      <c r="B2876" s="140" t="s">
        <v>1021</v>
      </c>
      <c r="C2876" s="140" t="s">
        <v>4698</v>
      </c>
      <c r="D2876" s="545">
        <v>816.17</v>
      </c>
      <c r="E2876" s="341">
        <v>0</v>
      </c>
      <c r="F2876" s="45">
        <f t="shared" si="378"/>
        <v>0</v>
      </c>
      <c r="G2876" s="46">
        <f t="shared" si="379"/>
        <v>0</v>
      </c>
      <c r="H2876" s="45">
        <f t="shared" si="380"/>
        <v>0</v>
      </c>
    </row>
    <row r="2877" spans="1:8" ht="22.5">
      <c r="A2877" s="4">
        <v>404010482</v>
      </c>
      <c r="B2877" s="140" t="s">
        <v>1022</v>
      </c>
      <c r="C2877" s="140" t="s">
        <v>2138</v>
      </c>
      <c r="D2877" s="545">
        <v>718.1</v>
      </c>
      <c r="E2877" s="341">
        <v>0</v>
      </c>
      <c r="F2877" s="45">
        <f t="shared" si="378"/>
        <v>0</v>
      </c>
      <c r="G2877" s="46">
        <f t="shared" si="379"/>
        <v>0</v>
      </c>
      <c r="H2877" s="45">
        <f t="shared" si="380"/>
        <v>0</v>
      </c>
    </row>
    <row r="2878" spans="1:8" ht="22.5">
      <c r="B2878" s="140" t="s">
        <v>2948</v>
      </c>
      <c r="C2878" s="140" t="s">
        <v>6832</v>
      </c>
      <c r="D2878" s="545">
        <v>420.94</v>
      </c>
      <c r="E2878" s="341">
        <v>0</v>
      </c>
      <c r="F2878" s="45">
        <f t="shared" si="378"/>
        <v>0</v>
      </c>
      <c r="G2878" s="46">
        <f t="shared" si="379"/>
        <v>0</v>
      </c>
      <c r="H2878" s="45">
        <f t="shared" si="380"/>
        <v>0</v>
      </c>
    </row>
    <row r="2879" spans="1:8" ht="22.5">
      <c r="A2879" s="4">
        <v>404010512</v>
      </c>
      <c r="B2879" s="140" t="s">
        <v>1023</v>
      </c>
      <c r="C2879" s="140" t="s">
        <v>4699</v>
      </c>
      <c r="D2879" s="545">
        <v>317.87</v>
      </c>
      <c r="E2879" s="341">
        <v>0</v>
      </c>
      <c r="F2879" s="45">
        <f t="shared" si="378"/>
        <v>0</v>
      </c>
      <c r="G2879" s="46">
        <f t="shared" si="379"/>
        <v>0</v>
      </c>
      <c r="H2879" s="45">
        <f t="shared" si="380"/>
        <v>0</v>
      </c>
    </row>
    <row r="2880" spans="1:8" ht="22.5">
      <c r="A2880" s="4">
        <v>404020038</v>
      </c>
      <c r="B2880" s="140" t="s">
        <v>1024</v>
      </c>
      <c r="C2880" s="140" t="s">
        <v>2139</v>
      </c>
      <c r="D2880" s="545">
        <v>397.38</v>
      </c>
      <c r="E2880" s="341">
        <v>0</v>
      </c>
      <c r="F2880" s="45">
        <f t="shared" si="378"/>
        <v>0</v>
      </c>
      <c r="G2880" s="46">
        <f t="shared" si="379"/>
        <v>0</v>
      </c>
      <c r="H2880" s="45">
        <f t="shared" si="380"/>
        <v>0</v>
      </c>
    </row>
    <row r="2881" spans="1:8" ht="22.5">
      <c r="B2881" s="140" t="s">
        <v>1025</v>
      </c>
      <c r="C2881" s="140" t="s">
        <v>4700</v>
      </c>
      <c r="D2881" s="545">
        <v>1162.56</v>
      </c>
      <c r="E2881" s="341">
        <v>0</v>
      </c>
      <c r="F2881" s="45">
        <f t="shared" si="378"/>
        <v>0</v>
      </c>
      <c r="G2881" s="46">
        <f t="shared" si="379"/>
        <v>0</v>
      </c>
      <c r="H2881" s="45">
        <f t="shared" si="380"/>
        <v>0</v>
      </c>
    </row>
    <row r="2882" spans="1:8" ht="22.5">
      <c r="A2882" s="4">
        <v>404020070</v>
      </c>
      <c r="B2882" s="140" t="s">
        <v>2950</v>
      </c>
      <c r="C2882" s="140" t="s">
        <v>4701</v>
      </c>
      <c r="D2882" s="545">
        <v>374.33</v>
      </c>
      <c r="E2882" s="341">
        <v>0</v>
      </c>
      <c r="F2882" s="45">
        <f t="shared" si="378"/>
        <v>0</v>
      </c>
      <c r="G2882" s="46">
        <f t="shared" si="379"/>
        <v>0</v>
      </c>
      <c r="H2882" s="45">
        <f t="shared" si="380"/>
        <v>0</v>
      </c>
    </row>
    <row r="2883" spans="1:8" ht="22.5">
      <c r="A2883" s="4">
        <v>404020089</v>
      </c>
      <c r="B2883" s="140" t="s">
        <v>1026</v>
      </c>
      <c r="C2883" s="140" t="s">
        <v>4119</v>
      </c>
      <c r="D2883" s="545">
        <v>182.73</v>
      </c>
      <c r="E2883" s="341">
        <v>0</v>
      </c>
      <c r="F2883" s="45">
        <f t="shared" si="378"/>
        <v>0</v>
      </c>
      <c r="G2883" s="46">
        <f t="shared" si="379"/>
        <v>0</v>
      </c>
      <c r="H2883" s="45">
        <f t="shared" si="380"/>
        <v>0</v>
      </c>
    </row>
    <row r="2884" spans="1:8" ht="22.5">
      <c r="A2884" s="4">
        <v>404020097</v>
      </c>
      <c r="B2884" s="140" t="s">
        <v>1027</v>
      </c>
      <c r="C2884" s="140" t="s">
        <v>2140</v>
      </c>
      <c r="D2884" s="545">
        <v>444.2</v>
      </c>
      <c r="E2884" s="341">
        <v>0</v>
      </c>
      <c r="F2884" s="45">
        <f t="shared" si="378"/>
        <v>0</v>
      </c>
      <c r="G2884" s="46">
        <f t="shared" si="379"/>
        <v>0</v>
      </c>
      <c r="H2884" s="45">
        <f t="shared" si="380"/>
        <v>0</v>
      </c>
    </row>
    <row r="2885" spans="1:8" ht="22.5">
      <c r="A2885" s="4">
        <v>404020100</v>
      </c>
      <c r="B2885" s="140" t="s">
        <v>2951</v>
      </c>
      <c r="C2885" s="140" t="s">
        <v>4702</v>
      </c>
      <c r="D2885" s="545">
        <v>265.23</v>
      </c>
      <c r="E2885" s="341">
        <v>0</v>
      </c>
      <c r="F2885" s="45">
        <f t="shared" si="378"/>
        <v>0</v>
      </c>
      <c r="G2885" s="46">
        <f t="shared" si="379"/>
        <v>0</v>
      </c>
      <c r="H2885" s="45">
        <f t="shared" si="380"/>
        <v>0</v>
      </c>
    </row>
    <row r="2886" spans="1:8" ht="22.5">
      <c r="A2886" s="4">
        <v>404020119</v>
      </c>
      <c r="B2886" s="140" t="s">
        <v>1028</v>
      </c>
      <c r="C2886" s="140" t="s">
        <v>4703</v>
      </c>
      <c r="D2886" s="545">
        <v>193.15</v>
      </c>
      <c r="E2886" s="341">
        <v>0</v>
      </c>
      <c r="F2886" s="45">
        <f t="shared" si="378"/>
        <v>0</v>
      </c>
      <c r="G2886" s="46">
        <f t="shared" si="379"/>
        <v>0</v>
      </c>
      <c r="H2886" s="45">
        <f t="shared" si="380"/>
        <v>0</v>
      </c>
    </row>
    <row r="2887" spans="1:8" ht="22.5">
      <c r="A2887" s="4">
        <v>404020135</v>
      </c>
      <c r="B2887" s="140" t="s">
        <v>1029</v>
      </c>
      <c r="C2887" s="140" t="s">
        <v>4704</v>
      </c>
      <c r="D2887" s="545">
        <v>527.83000000000004</v>
      </c>
      <c r="E2887" s="341">
        <v>0</v>
      </c>
      <c r="F2887" s="45">
        <f t="shared" si="378"/>
        <v>0</v>
      </c>
      <c r="G2887" s="46">
        <f t="shared" ref="G2887:G2915" si="381">E2887/12</f>
        <v>0</v>
      </c>
      <c r="H2887" s="45">
        <f t="shared" ref="H2887:H2915" si="382">F2887/12</f>
        <v>0</v>
      </c>
    </row>
    <row r="2888" spans="1:8" ht="22.5">
      <c r="A2888" s="4">
        <v>404020143</v>
      </c>
      <c r="B2888" s="140" t="s">
        <v>2952</v>
      </c>
      <c r="C2888" s="140" t="s">
        <v>4705</v>
      </c>
      <c r="D2888" s="545">
        <v>436.86</v>
      </c>
      <c r="E2888" s="341">
        <v>0</v>
      </c>
      <c r="F2888" s="45">
        <f t="shared" si="378"/>
        <v>0</v>
      </c>
      <c r="G2888" s="46">
        <f t="shared" si="381"/>
        <v>0</v>
      </c>
      <c r="H2888" s="45">
        <f t="shared" si="382"/>
        <v>0</v>
      </c>
    </row>
    <row r="2889" spans="1:8" ht="22.5">
      <c r="B2889" s="140" t="s">
        <v>2953</v>
      </c>
      <c r="C2889" s="140" t="s">
        <v>4706</v>
      </c>
      <c r="D2889" s="545">
        <v>365.42</v>
      </c>
      <c r="E2889" s="341">
        <v>0</v>
      </c>
      <c r="F2889" s="45">
        <f t="shared" si="378"/>
        <v>0</v>
      </c>
      <c r="G2889" s="46">
        <f t="shared" si="381"/>
        <v>0</v>
      </c>
      <c r="H2889" s="45">
        <f t="shared" si="382"/>
        <v>0</v>
      </c>
    </row>
    <row r="2890" spans="1:8" ht="22.5">
      <c r="A2890" s="4">
        <v>404020208</v>
      </c>
      <c r="B2890" s="140" t="s">
        <v>1030</v>
      </c>
      <c r="C2890" s="140" t="s">
        <v>4707</v>
      </c>
      <c r="D2890" s="545">
        <v>299.24</v>
      </c>
      <c r="E2890" s="341">
        <v>0</v>
      </c>
      <c r="F2890" s="45">
        <f t="shared" ref="F2890:F2915" si="383">D2890*E2890</f>
        <v>0</v>
      </c>
      <c r="G2890" s="46">
        <f t="shared" si="381"/>
        <v>0</v>
      </c>
      <c r="H2890" s="45">
        <f t="shared" si="382"/>
        <v>0</v>
      </c>
    </row>
    <row r="2891" spans="1:8" ht="22.5">
      <c r="A2891" s="4">
        <v>404020232</v>
      </c>
      <c r="B2891" s="140" t="s">
        <v>2955</v>
      </c>
      <c r="C2891" s="140" t="s">
        <v>4121</v>
      </c>
      <c r="D2891" s="545">
        <v>52</v>
      </c>
      <c r="E2891" s="341">
        <v>0</v>
      </c>
      <c r="F2891" s="45">
        <f t="shared" si="383"/>
        <v>0</v>
      </c>
      <c r="G2891" s="46">
        <f t="shared" si="381"/>
        <v>0</v>
      </c>
      <c r="H2891" s="45">
        <f t="shared" si="382"/>
        <v>0</v>
      </c>
    </row>
    <row r="2892" spans="1:8" ht="22.5">
      <c r="A2892" s="4">
        <v>404020275</v>
      </c>
      <c r="B2892" s="140" t="s">
        <v>1031</v>
      </c>
      <c r="C2892" s="140" t="s">
        <v>4708</v>
      </c>
      <c r="D2892" s="545">
        <v>461.67</v>
      </c>
      <c r="E2892" s="341">
        <v>0</v>
      </c>
      <c r="F2892" s="45">
        <f t="shared" si="383"/>
        <v>0</v>
      </c>
      <c r="G2892" s="46">
        <f t="shared" si="381"/>
        <v>0</v>
      </c>
      <c r="H2892" s="45">
        <f t="shared" si="382"/>
        <v>0</v>
      </c>
    </row>
    <row r="2893" spans="1:8" ht="22.5">
      <c r="B2893" s="140" t="s">
        <v>1032</v>
      </c>
      <c r="C2893" s="140" t="s">
        <v>4709</v>
      </c>
      <c r="D2893" s="545">
        <v>589.13</v>
      </c>
      <c r="E2893" s="341">
        <v>0</v>
      </c>
      <c r="F2893" s="45">
        <f t="shared" si="383"/>
        <v>0</v>
      </c>
      <c r="G2893" s="46">
        <f t="shared" si="381"/>
        <v>0</v>
      </c>
      <c r="H2893" s="45">
        <f t="shared" si="382"/>
        <v>0</v>
      </c>
    </row>
    <row r="2894" spans="1:8" ht="22.5">
      <c r="A2894" s="4">
        <v>404020313</v>
      </c>
      <c r="B2894" s="140" t="s">
        <v>1033</v>
      </c>
      <c r="C2894" s="140" t="s">
        <v>4710</v>
      </c>
      <c r="D2894" s="545">
        <v>627.33000000000004</v>
      </c>
      <c r="E2894" s="341">
        <v>0</v>
      </c>
      <c r="F2894" s="45">
        <f t="shared" si="383"/>
        <v>0</v>
      </c>
      <c r="G2894" s="46">
        <f t="shared" si="381"/>
        <v>0</v>
      </c>
      <c r="H2894" s="45">
        <f t="shared" si="382"/>
        <v>0</v>
      </c>
    </row>
    <row r="2895" spans="1:8" ht="22.5">
      <c r="A2895" s="4">
        <v>404020321</v>
      </c>
      <c r="B2895" s="140" t="s">
        <v>1034</v>
      </c>
      <c r="C2895" s="140" t="s">
        <v>4711</v>
      </c>
      <c r="D2895" s="545">
        <v>490.88</v>
      </c>
      <c r="E2895" s="341">
        <v>0</v>
      </c>
      <c r="F2895" s="45">
        <f t="shared" si="383"/>
        <v>0</v>
      </c>
      <c r="G2895" s="46">
        <f t="shared" si="381"/>
        <v>0</v>
      </c>
      <c r="H2895" s="45">
        <f t="shared" si="382"/>
        <v>0</v>
      </c>
    </row>
    <row r="2896" spans="1:8" ht="22.5">
      <c r="A2896" s="4">
        <v>404020356</v>
      </c>
      <c r="B2896" s="140" t="s">
        <v>1035</v>
      </c>
      <c r="C2896" s="140" t="s">
        <v>4712</v>
      </c>
      <c r="D2896" s="545">
        <v>476.79</v>
      </c>
      <c r="E2896" s="341">
        <v>0</v>
      </c>
      <c r="F2896" s="45">
        <f t="shared" si="383"/>
        <v>0</v>
      </c>
      <c r="G2896" s="46">
        <f t="shared" si="381"/>
        <v>0</v>
      </c>
      <c r="H2896" s="45">
        <f t="shared" si="382"/>
        <v>0</v>
      </c>
    </row>
    <row r="2897" spans="1:9" ht="22.5">
      <c r="A2897" s="4">
        <v>404020380</v>
      </c>
      <c r="B2897" s="140" t="s">
        <v>1036</v>
      </c>
      <c r="C2897" s="140" t="s">
        <v>4713</v>
      </c>
      <c r="D2897" s="545">
        <v>252.4</v>
      </c>
      <c r="E2897" s="341">
        <v>0</v>
      </c>
      <c r="F2897" s="45">
        <f t="shared" si="383"/>
        <v>0</v>
      </c>
      <c r="G2897" s="46">
        <f t="shared" si="381"/>
        <v>0</v>
      </c>
      <c r="H2897" s="45">
        <f t="shared" si="382"/>
        <v>0</v>
      </c>
    </row>
    <row r="2898" spans="1:9" ht="22.5">
      <c r="A2898" s="4">
        <v>404020470</v>
      </c>
      <c r="B2898" s="140" t="s">
        <v>1037</v>
      </c>
      <c r="C2898" s="140" t="s">
        <v>4714</v>
      </c>
      <c r="D2898" s="545">
        <v>503.19</v>
      </c>
      <c r="E2898" s="341">
        <v>0</v>
      </c>
      <c r="F2898" s="45">
        <f t="shared" si="383"/>
        <v>0</v>
      </c>
      <c r="G2898" s="46">
        <f t="shared" si="381"/>
        <v>0</v>
      </c>
      <c r="H2898" s="45">
        <f t="shared" si="382"/>
        <v>0</v>
      </c>
    </row>
    <row r="2899" spans="1:9" ht="22.5">
      <c r="A2899" s="4">
        <v>404020496</v>
      </c>
      <c r="B2899" s="140" t="s">
        <v>1038</v>
      </c>
      <c r="C2899" s="140" t="s">
        <v>4715</v>
      </c>
      <c r="D2899" s="545">
        <v>363.33</v>
      </c>
      <c r="E2899" s="341">
        <v>0</v>
      </c>
      <c r="F2899" s="45">
        <f t="shared" si="383"/>
        <v>0</v>
      </c>
      <c r="G2899" s="46">
        <f t="shared" si="381"/>
        <v>0</v>
      </c>
      <c r="H2899" s="45">
        <f t="shared" si="382"/>
        <v>0</v>
      </c>
    </row>
    <row r="2900" spans="1:9" ht="22.5">
      <c r="A2900" s="4">
        <v>404020500</v>
      </c>
      <c r="B2900" s="140" t="s">
        <v>2956</v>
      </c>
      <c r="C2900" s="140" t="s">
        <v>4122</v>
      </c>
      <c r="D2900" s="545">
        <v>123.07</v>
      </c>
      <c r="E2900" s="341">
        <v>0</v>
      </c>
      <c r="F2900" s="45">
        <f t="shared" si="383"/>
        <v>0</v>
      </c>
      <c r="G2900" s="46">
        <f t="shared" si="381"/>
        <v>0</v>
      </c>
      <c r="H2900" s="45">
        <f t="shared" si="382"/>
        <v>0</v>
      </c>
    </row>
    <row r="2901" spans="1:9" ht="22.5">
      <c r="A2901" s="4">
        <v>404020518</v>
      </c>
      <c r="B2901" s="140" t="s">
        <v>1039</v>
      </c>
      <c r="C2901" s="140" t="s">
        <v>6833</v>
      </c>
      <c r="D2901" s="545">
        <v>364.55</v>
      </c>
      <c r="E2901" s="341">
        <v>0</v>
      </c>
      <c r="F2901" s="45">
        <f t="shared" si="383"/>
        <v>0</v>
      </c>
      <c r="G2901" s="46">
        <f t="shared" si="381"/>
        <v>0</v>
      </c>
      <c r="H2901" s="45">
        <f t="shared" si="382"/>
        <v>0</v>
      </c>
    </row>
    <row r="2902" spans="1:9" ht="22.5">
      <c r="A2902" s="4">
        <v>404020526</v>
      </c>
      <c r="B2902" s="140" t="s">
        <v>1040</v>
      </c>
      <c r="C2902" s="140" t="s">
        <v>4716</v>
      </c>
      <c r="D2902" s="545">
        <v>399.74</v>
      </c>
      <c r="E2902" s="341">
        <v>0</v>
      </c>
      <c r="F2902" s="45">
        <f t="shared" si="383"/>
        <v>0</v>
      </c>
      <c r="G2902" s="46">
        <f t="shared" si="381"/>
        <v>0</v>
      </c>
      <c r="H2902" s="45">
        <f t="shared" si="382"/>
        <v>0</v>
      </c>
    </row>
    <row r="2903" spans="1:9" ht="22.5">
      <c r="A2903" s="4">
        <v>404020534</v>
      </c>
      <c r="B2903" s="140" t="s">
        <v>1041</v>
      </c>
      <c r="C2903" s="140" t="s">
        <v>6834</v>
      </c>
      <c r="D2903" s="545">
        <v>364.54</v>
      </c>
      <c r="E2903" s="341">
        <v>0</v>
      </c>
      <c r="F2903" s="45">
        <f t="shared" si="383"/>
        <v>0</v>
      </c>
      <c r="G2903" s="46">
        <f t="shared" si="381"/>
        <v>0</v>
      </c>
      <c r="H2903" s="45">
        <f t="shared" si="382"/>
        <v>0</v>
      </c>
    </row>
    <row r="2904" spans="1:9" ht="22.5">
      <c r="A2904" s="4">
        <v>404020542</v>
      </c>
      <c r="B2904" s="140" t="s">
        <v>1042</v>
      </c>
      <c r="C2904" s="140" t="s">
        <v>4717</v>
      </c>
      <c r="D2904" s="545">
        <v>341.2</v>
      </c>
      <c r="E2904" s="341">
        <v>0</v>
      </c>
      <c r="F2904" s="45">
        <f t="shared" si="383"/>
        <v>0</v>
      </c>
      <c r="G2904" s="46">
        <f t="shared" si="381"/>
        <v>0</v>
      </c>
      <c r="H2904" s="45">
        <f t="shared" si="382"/>
        <v>0</v>
      </c>
    </row>
    <row r="2905" spans="1:9" ht="22.5">
      <c r="A2905" s="4">
        <v>404020550</v>
      </c>
      <c r="B2905" s="140" t="s">
        <v>1043</v>
      </c>
      <c r="C2905" s="140" t="s">
        <v>4718</v>
      </c>
      <c r="D2905" s="545">
        <v>490.88</v>
      </c>
      <c r="E2905" s="341">
        <v>0</v>
      </c>
      <c r="F2905" s="45">
        <f t="shared" si="383"/>
        <v>0</v>
      </c>
      <c r="G2905" s="46">
        <f t="shared" si="381"/>
        <v>0</v>
      </c>
      <c r="H2905" s="45">
        <f t="shared" si="382"/>
        <v>0</v>
      </c>
    </row>
    <row r="2906" spans="1:9" ht="22.5">
      <c r="A2906" s="4">
        <v>404020569</v>
      </c>
      <c r="B2906" s="140" t="s">
        <v>1045</v>
      </c>
      <c r="C2906" s="140" t="s">
        <v>4719</v>
      </c>
      <c r="D2906" s="545">
        <v>490.88</v>
      </c>
      <c r="E2906" s="341">
        <v>0</v>
      </c>
      <c r="F2906" s="111">
        <f t="shared" si="383"/>
        <v>0</v>
      </c>
      <c r="G2906" s="64">
        <f t="shared" si="381"/>
        <v>0</v>
      </c>
      <c r="H2906" s="111">
        <f t="shared" si="382"/>
        <v>0</v>
      </c>
      <c r="I2906" s="114"/>
    </row>
    <row r="2907" spans="1:9" ht="22.5">
      <c r="A2907" s="4">
        <v>404020585</v>
      </c>
      <c r="B2907" s="140" t="s">
        <v>2008</v>
      </c>
      <c r="C2907" s="140" t="s">
        <v>4720</v>
      </c>
      <c r="D2907" s="545">
        <v>341.3</v>
      </c>
      <c r="E2907" s="341">
        <v>0</v>
      </c>
      <c r="F2907" s="111">
        <f t="shared" si="383"/>
        <v>0</v>
      </c>
      <c r="G2907" s="64">
        <f t="shared" si="381"/>
        <v>0</v>
      </c>
      <c r="H2907" s="111">
        <f t="shared" si="382"/>
        <v>0</v>
      </c>
      <c r="I2907" s="114"/>
    </row>
    <row r="2908" spans="1:9" ht="22.5">
      <c r="A2908" s="4">
        <v>404020593</v>
      </c>
      <c r="B2908" s="140" t="s">
        <v>2965</v>
      </c>
      <c r="C2908" s="140" t="s">
        <v>4721</v>
      </c>
      <c r="D2908" s="545">
        <v>1875.4</v>
      </c>
      <c r="E2908" s="341">
        <v>0</v>
      </c>
      <c r="F2908" s="111">
        <f t="shared" si="383"/>
        <v>0</v>
      </c>
      <c r="G2908" s="64">
        <f t="shared" si="381"/>
        <v>0</v>
      </c>
      <c r="H2908" s="111">
        <f t="shared" si="382"/>
        <v>0</v>
      </c>
      <c r="I2908" s="114"/>
    </row>
    <row r="2909" spans="1:9" ht="22.5">
      <c r="A2909" s="4">
        <v>404020607</v>
      </c>
      <c r="B2909" s="140" t="s">
        <v>1046</v>
      </c>
      <c r="C2909" s="140" t="s">
        <v>4722</v>
      </c>
      <c r="D2909" s="545">
        <v>371.13</v>
      </c>
      <c r="E2909" s="341">
        <v>0</v>
      </c>
      <c r="F2909" s="111">
        <f t="shared" si="383"/>
        <v>0</v>
      </c>
      <c r="G2909" s="64">
        <f t="shared" si="381"/>
        <v>0</v>
      </c>
      <c r="H2909" s="111">
        <f t="shared" si="382"/>
        <v>0</v>
      </c>
      <c r="I2909" s="114"/>
    </row>
    <row r="2910" spans="1:9" ht="22.5">
      <c r="A2910" s="4">
        <v>404020658</v>
      </c>
      <c r="B2910" s="140" t="s">
        <v>1047</v>
      </c>
      <c r="C2910" s="140" t="s">
        <v>2141</v>
      </c>
      <c r="D2910" s="545">
        <v>1093.69</v>
      </c>
      <c r="E2910" s="341">
        <v>0</v>
      </c>
      <c r="F2910" s="111">
        <f t="shared" si="383"/>
        <v>0</v>
      </c>
      <c r="G2910" s="64">
        <f t="shared" si="381"/>
        <v>0</v>
      </c>
      <c r="H2910" s="111">
        <f t="shared" si="382"/>
        <v>0</v>
      </c>
      <c r="I2910" s="114"/>
    </row>
    <row r="2911" spans="1:9" ht="22.5">
      <c r="A2911" s="4">
        <v>404020666</v>
      </c>
      <c r="B2911" s="140" t="s">
        <v>1048</v>
      </c>
      <c r="C2911" s="140" t="s">
        <v>6835</v>
      </c>
      <c r="D2911" s="545">
        <v>1003.1</v>
      </c>
      <c r="E2911" s="341">
        <v>0</v>
      </c>
      <c r="F2911" s="111">
        <f t="shared" si="383"/>
        <v>0</v>
      </c>
      <c r="G2911" s="64">
        <f t="shared" si="381"/>
        <v>0</v>
      </c>
      <c r="H2911" s="111">
        <f t="shared" si="382"/>
        <v>0</v>
      </c>
      <c r="I2911" s="114"/>
    </row>
    <row r="2912" spans="1:9" ht="22.5">
      <c r="A2912" s="4">
        <v>404020674</v>
      </c>
      <c r="B2912" s="140" t="s">
        <v>2293</v>
      </c>
      <c r="C2912" s="140" t="s">
        <v>2142</v>
      </c>
      <c r="D2912" s="545">
        <v>444.2</v>
      </c>
      <c r="E2912" s="341">
        <v>0</v>
      </c>
      <c r="F2912" s="45">
        <f t="shared" si="383"/>
        <v>0</v>
      </c>
      <c r="G2912" s="46">
        <f t="shared" si="381"/>
        <v>0</v>
      </c>
      <c r="H2912" s="45">
        <f t="shared" si="382"/>
        <v>0</v>
      </c>
    </row>
    <row r="2913" spans="1:8" ht="22.5">
      <c r="A2913" s="4">
        <v>404020704</v>
      </c>
      <c r="B2913" s="140" t="s">
        <v>2294</v>
      </c>
      <c r="C2913" s="140" t="s">
        <v>4723</v>
      </c>
      <c r="D2913" s="545">
        <v>374.67</v>
      </c>
      <c r="E2913" s="341">
        <v>0</v>
      </c>
      <c r="F2913" s="45">
        <f t="shared" si="383"/>
        <v>0</v>
      </c>
      <c r="G2913" s="46">
        <f t="shared" si="381"/>
        <v>0</v>
      </c>
      <c r="H2913" s="45">
        <f t="shared" si="382"/>
        <v>0</v>
      </c>
    </row>
    <row r="2914" spans="1:8" ht="33.75">
      <c r="A2914" s="4">
        <v>404030068</v>
      </c>
      <c r="B2914" s="140" t="s">
        <v>2970</v>
      </c>
      <c r="C2914" s="140" t="s">
        <v>4724</v>
      </c>
      <c r="D2914" s="545">
        <v>444.2</v>
      </c>
      <c r="E2914" s="341">
        <v>0</v>
      </c>
      <c r="F2914" s="45">
        <f t="shared" si="383"/>
        <v>0</v>
      </c>
      <c r="G2914" s="46">
        <f t="shared" si="381"/>
        <v>0</v>
      </c>
      <c r="H2914" s="45">
        <f t="shared" si="382"/>
        <v>0</v>
      </c>
    </row>
    <row r="2915" spans="1:8" ht="22.5">
      <c r="A2915" s="4">
        <v>404030076</v>
      </c>
      <c r="B2915" s="140" t="s">
        <v>1049</v>
      </c>
      <c r="C2915" s="140" t="s">
        <v>4725</v>
      </c>
      <c r="D2915" s="545">
        <v>524.20000000000005</v>
      </c>
      <c r="E2915" s="341">
        <v>0</v>
      </c>
      <c r="F2915" s="45">
        <f t="shared" si="383"/>
        <v>0</v>
      </c>
      <c r="G2915" s="46">
        <f t="shared" si="381"/>
        <v>0</v>
      </c>
      <c r="H2915" s="45">
        <f t="shared" si="382"/>
        <v>0</v>
      </c>
    </row>
    <row r="2916" spans="1:8">
      <c r="A2916" s="4" t="s">
        <v>1</v>
      </c>
      <c r="B2916" s="606" t="s">
        <v>7869</v>
      </c>
      <c r="C2916" s="607"/>
      <c r="D2916" s="18">
        <f t="shared" ref="D2916:H2916" si="384">SUM(D2830:D2915)</f>
        <v>49322.309999999983</v>
      </c>
      <c r="E2916" s="378">
        <f>SUM(E2830:E2915)</f>
        <v>0</v>
      </c>
      <c r="F2916" s="18">
        <f t="shared" si="384"/>
        <v>0</v>
      </c>
      <c r="G2916" s="19">
        <f t="shared" si="384"/>
        <v>0</v>
      </c>
      <c r="H2916" s="18">
        <f t="shared" si="384"/>
        <v>0</v>
      </c>
    </row>
    <row r="2917" spans="1:8">
      <c r="A2917" s="4">
        <v>0</v>
      </c>
      <c r="B2917" s="36"/>
      <c r="C2917" s="36"/>
      <c r="D2917" s="38"/>
      <c r="E2917" s="37"/>
      <c r="F2917" s="38"/>
      <c r="G2917" s="16"/>
      <c r="H2917" s="16"/>
    </row>
    <row r="2918" spans="1:8" ht="18" customHeight="1">
      <c r="A2918" s="4" t="s">
        <v>1050</v>
      </c>
      <c r="B2918" s="572" t="s">
        <v>1050</v>
      </c>
      <c r="C2918" s="572"/>
      <c r="D2918" s="604" t="str">
        <f>D$2519</f>
        <v xml:space="preserve">SIGTAP 08/25
Custo medio AIH
09/24 - 08/25 </v>
      </c>
      <c r="E2918" s="570" t="str">
        <f>E$861</f>
        <v>CNES_ESTABELECIMENTO</v>
      </c>
      <c r="F2918" s="570"/>
      <c r="G2918" s="570"/>
      <c r="H2918" s="570"/>
    </row>
    <row r="2919" spans="1:8" ht="18" customHeight="1">
      <c r="A2919" s="4">
        <v>0</v>
      </c>
      <c r="B2919" s="572"/>
      <c r="C2919" s="572"/>
      <c r="D2919" s="605"/>
      <c r="E2919" s="12" t="s">
        <v>12</v>
      </c>
      <c r="F2919" s="50" t="s">
        <v>3815</v>
      </c>
      <c r="G2919" s="51" t="s">
        <v>3756</v>
      </c>
      <c r="H2919" s="50" t="s">
        <v>3814</v>
      </c>
    </row>
    <row r="2920" spans="1:8">
      <c r="A2920" s="4">
        <v>405010010</v>
      </c>
      <c r="B2920" s="100" t="s">
        <v>1051</v>
      </c>
      <c r="C2920" s="100" t="s">
        <v>4127</v>
      </c>
      <c r="D2920" s="534">
        <v>203.74</v>
      </c>
      <c r="E2920" s="252">
        <v>0</v>
      </c>
      <c r="F2920" s="45">
        <f t="shared" ref="F2920:F2961" si="385">D2920*E2920</f>
        <v>0</v>
      </c>
      <c r="G2920" s="46">
        <f t="shared" ref="G2920:G2961" si="386">E2920/12</f>
        <v>0</v>
      </c>
      <c r="H2920" s="45">
        <f t="shared" ref="H2920:H2961" si="387">F2920/12</f>
        <v>0</v>
      </c>
    </row>
    <row r="2921" spans="1:8">
      <c r="B2921" s="100" t="s">
        <v>2979</v>
      </c>
      <c r="C2921" s="100" t="s">
        <v>4128</v>
      </c>
      <c r="D2921" s="534">
        <v>278.89999999999998</v>
      </c>
      <c r="E2921" s="252">
        <v>0</v>
      </c>
      <c r="F2921" s="45">
        <f t="shared" si="385"/>
        <v>0</v>
      </c>
      <c r="G2921" s="46">
        <f t="shared" si="386"/>
        <v>0</v>
      </c>
      <c r="H2921" s="45">
        <f t="shared" si="387"/>
        <v>0</v>
      </c>
    </row>
    <row r="2922" spans="1:8">
      <c r="A2922" s="4">
        <v>405010036</v>
      </c>
      <c r="B2922" s="100" t="s">
        <v>1052</v>
      </c>
      <c r="C2922" s="100" t="s">
        <v>4129</v>
      </c>
      <c r="D2922" s="534">
        <v>681.87</v>
      </c>
      <c r="E2922" s="252">
        <v>0</v>
      </c>
      <c r="F2922" s="45">
        <f t="shared" si="385"/>
        <v>0</v>
      </c>
      <c r="G2922" s="46">
        <f t="shared" si="386"/>
        <v>0</v>
      </c>
      <c r="H2922" s="45">
        <f t="shared" si="387"/>
        <v>0</v>
      </c>
    </row>
    <row r="2923" spans="1:8">
      <c r="A2923" s="4">
        <v>405010079</v>
      </c>
      <c r="B2923" s="100" t="s">
        <v>1054</v>
      </c>
      <c r="C2923" s="100" t="s">
        <v>4133</v>
      </c>
      <c r="D2923" s="534">
        <v>78.75</v>
      </c>
      <c r="E2923" s="252">
        <v>0</v>
      </c>
      <c r="F2923" s="45">
        <f t="shared" si="385"/>
        <v>0</v>
      </c>
      <c r="G2923" s="46">
        <f t="shared" si="386"/>
        <v>0</v>
      </c>
      <c r="H2923" s="45">
        <f t="shared" si="387"/>
        <v>0</v>
      </c>
    </row>
    <row r="2924" spans="1:8">
      <c r="B2924" s="100" t="s">
        <v>2982</v>
      </c>
      <c r="C2924" s="100" t="s">
        <v>4726</v>
      </c>
      <c r="D2924" s="534">
        <v>577.44000000000005</v>
      </c>
      <c r="E2924" s="252">
        <v>0</v>
      </c>
      <c r="F2924" s="45">
        <f t="shared" si="385"/>
        <v>0</v>
      </c>
      <c r="G2924" s="46">
        <f t="shared" si="386"/>
        <v>0</v>
      </c>
      <c r="H2924" s="45">
        <f t="shared" si="387"/>
        <v>0</v>
      </c>
    </row>
    <row r="2925" spans="1:8">
      <c r="B2925" s="100" t="s">
        <v>2984</v>
      </c>
      <c r="C2925" s="100" t="s">
        <v>4135</v>
      </c>
      <c r="D2925" s="534">
        <v>689.66</v>
      </c>
      <c r="E2925" s="252">
        <v>0</v>
      </c>
      <c r="F2925" s="45">
        <f t="shared" si="385"/>
        <v>0</v>
      </c>
      <c r="G2925" s="46">
        <f t="shared" si="386"/>
        <v>0</v>
      </c>
      <c r="H2925" s="45">
        <f t="shared" si="387"/>
        <v>0</v>
      </c>
    </row>
    <row r="2926" spans="1:8">
      <c r="A2926" s="4">
        <v>405010125</v>
      </c>
      <c r="B2926" s="100" t="s">
        <v>1055</v>
      </c>
      <c r="C2926" s="100" t="s">
        <v>4136</v>
      </c>
      <c r="D2926" s="534">
        <v>311.04000000000002</v>
      </c>
      <c r="E2926" s="252">
        <v>0</v>
      </c>
      <c r="F2926" s="45">
        <f t="shared" si="385"/>
        <v>0</v>
      </c>
      <c r="G2926" s="46">
        <f t="shared" si="386"/>
        <v>0</v>
      </c>
      <c r="H2926" s="45">
        <f t="shared" si="387"/>
        <v>0</v>
      </c>
    </row>
    <row r="2927" spans="1:8">
      <c r="A2927" s="4">
        <v>405010184</v>
      </c>
      <c r="B2927" s="100" t="s">
        <v>1059</v>
      </c>
      <c r="C2927" s="100" t="s">
        <v>4727</v>
      </c>
      <c r="D2927" s="534">
        <v>203.73</v>
      </c>
      <c r="E2927" s="252">
        <v>0</v>
      </c>
      <c r="F2927" s="45">
        <f t="shared" si="385"/>
        <v>0</v>
      </c>
      <c r="G2927" s="46">
        <f t="shared" si="386"/>
        <v>0</v>
      </c>
      <c r="H2927" s="45">
        <f t="shared" si="387"/>
        <v>0</v>
      </c>
    </row>
    <row r="2928" spans="1:8">
      <c r="A2928" s="4">
        <v>405010192</v>
      </c>
      <c r="B2928" s="100" t="s">
        <v>2985</v>
      </c>
      <c r="C2928" s="100" t="s">
        <v>4139</v>
      </c>
      <c r="D2928" s="534">
        <v>143.99</v>
      </c>
      <c r="E2928" s="252">
        <v>0</v>
      </c>
      <c r="F2928" s="45">
        <f t="shared" si="385"/>
        <v>0</v>
      </c>
      <c r="G2928" s="46">
        <f t="shared" si="386"/>
        <v>0</v>
      </c>
      <c r="H2928" s="45">
        <f t="shared" si="387"/>
        <v>0</v>
      </c>
    </row>
    <row r="2929" spans="1:8">
      <c r="A2929" s="4">
        <v>405010141</v>
      </c>
      <c r="B2929" s="100" t="s">
        <v>1061</v>
      </c>
      <c r="C2929" s="100" t="s">
        <v>4143</v>
      </c>
      <c r="D2929" s="534">
        <v>1661.76</v>
      </c>
      <c r="E2929" s="252">
        <v>0</v>
      </c>
      <c r="F2929" s="45">
        <f t="shared" si="385"/>
        <v>0</v>
      </c>
      <c r="G2929" s="46">
        <f t="shared" si="386"/>
        <v>0</v>
      </c>
      <c r="H2929" s="45">
        <f t="shared" si="387"/>
        <v>0</v>
      </c>
    </row>
    <row r="2930" spans="1:8">
      <c r="A2930" s="4">
        <v>405010150</v>
      </c>
      <c r="B2930" s="100" t="s">
        <v>1062</v>
      </c>
      <c r="C2930" s="100" t="s">
        <v>4144</v>
      </c>
      <c r="D2930" s="534">
        <v>1167.82</v>
      </c>
      <c r="E2930" s="252">
        <v>0</v>
      </c>
      <c r="F2930" s="45">
        <f t="shared" si="385"/>
        <v>0</v>
      </c>
      <c r="G2930" s="46">
        <f t="shared" si="386"/>
        <v>0</v>
      </c>
      <c r="H2930" s="45">
        <f t="shared" si="387"/>
        <v>0</v>
      </c>
    </row>
    <row r="2931" spans="1:8">
      <c r="A2931" s="4">
        <v>405010168</v>
      </c>
      <c r="B2931" s="100" t="s">
        <v>2987</v>
      </c>
      <c r="C2931" s="100" t="s">
        <v>4728</v>
      </c>
      <c r="D2931" s="534">
        <v>1145.1600000000001</v>
      </c>
      <c r="E2931" s="252">
        <v>0</v>
      </c>
      <c r="F2931" s="45">
        <f t="shared" si="385"/>
        <v>0</v>
      </c>
      <c r="G2931" s="46">
        <f t="shared" si="386"/>
        <v>0</v>
      </c>
      <c r="H2931" s="45">
        <f t="shared" si="387"/>
        <v>0</v>
      </c>
    </row>
    <row r="2932" spans="1:8">
      <c r="A2932" s="4">
        <v>405020015</v>
      </c>
      <c r="B2932" s="100" t="s">
        <v>1063</v>
      </c>
      <c r="C2932" s="100" t="s">
        <v>4145</v>
      </c>
      <c r="D2932" s="534">
        <v>96.11</v>
      </c>
      <c r="E2932" s="252">
        <v>0</v>
      </c>
      <c r="F2932" s="45">
        <f t="shared" si="385"/>
        <v>0</v>
      </c>
      <c r="G2932" s="46">
        <f t="shared" si="386"/>
        <v>0</v>
      </c>
      <c r="H2932" s="45">
        <f t="shared" si="387"/>
        <v>0</v>
      </c>
    </row>
    <row r="2933" spans="1:8">
      <c r="A2933" s="4">
        <v>405020023</v>
      </c>
      <c r="B2933" s="100" t="s">
        <v>2989</v>
      </c>
      <c r="C2933" s="100" t="s">
        <v>4149</v>
      </c>
      <c r="D2933" s="534">
        <v>1074.8599999999999</v>
      </c>
      <c r="E2933" s="252">
        <v>0</v>
      </c>
      <c r="F2933" s="45">
        <f t="shared" si="385"/>
        <v>0</v>
      </c>
      <c r="G2933" s="46">
        <f t="shared" si="386"/>
        <v>0</v>
      </c>
      <c r="H2933" s="45">
        <f t="shared" si="387"/>
        <v>0</v>
      </c>
    </row>
    <row r="2934" spans="1:8">
      <c r="A2934" s="4">
        <v>405030029</v>
      </c>
      <c r="B2934" s="100" t="s">
        <v>2990</v>
      </c>
      <c r="C2934" s="100" t="s">
        <v>4150</v>
      </c>
      <c r="D2934" s="534">
        <v>161.19</v>
      </c>
      <c r="E2934" s="252">
        <v>0</v>
      </c>
      <c r="F2934" s="45">
        <f t="shared" si="385"/>
        <v>0</v>
      </c>
      <c r="G2934" s="46">
        <f t="shared" si="386"/>
        <v>0</v>
      </c>
      <c r="H2934" s="45">
        <f t="shared" si="387"/>
        <v>0</v>
      </c>
    </row>
    <row r="2935" spans="1:8">
      <c r="A2935" s="4">
        <v>405030053</v>
      </c>
      <c r="B2935" s="100" t="s">
        <v>1066</v>
      </c>
      <c r="C2935" s="100" t="s">
        <v>4154</v>
      </c>
      <c r="D2935" s="534">
        <v>381.08</v>
      </c>
      <c r="E2935" s="252">
        <v>0</v>
      </c>
      <c r="F2935" s="45">
        <f t="shared" si="385"/>
        <v>0</v>
      </c>
      <c r="G2935" s="46">
        <f t="shared" si="386"/>
        <v>0</v>
      </c>
      <c r="H2935" s="45">
        <f t="shared" si="387"/>
        <v>0</v>
      </c>
    </row>
    <row r="2936" spans="1:8">
      <c r="A2936" s="4">
        <v>405030134</v>
      </c>
      <c r="B2936" s="100" t="s">
        <v>2994</v>
      </c>
      <c r="C2936" s="100" t="s">
        <v>4729</v>
      </c>
      <c r="D2936" s="534">
        <v>2667.29</v>
      </c>
      <c r="E2936" s="252">
        <v>0</v>
      </c>
      <c r="F2936" s="45">
        <f t="shared" si="385"/>
        <v>0</v>
      </c>
      <c r="G2936" s="46">
        <f t="shared" si="386"/>
        <v>0</v>
      </c>
      <c r="H2936" s="45">
        <f t="shared" si="387"/>
        <v>0</v>
      </c>
    </row>
    <row r="2937" spans="1:8">
      <c r="A2937" s="4">
        <v>405030193</v>
      </c>
      <c r="B2937" s="100" t="s">
        <v>2998</v>
      </c>
      <c r="C2937" s="100" t="s">
        <v>4730</v>
      </c>
      <c r="D2937" s="534">
        <v>743</v>
      </c>
      <c r="E2937" s="252">
        <v>0</v>
      </c>
      <c r="F2937" s="45">
        <f t="shared" si="385"/>
        <v>0</v>
      </c>
      <c r="G2937" s="46">
        <f t="shared" si="386"/>
        <v>0</v>
      </c>
      <c r="H2937" s="45">
        <f t="shared" si="387"/>
        <v>0</v>
      </c>
    </row>
    <row r="2938" spans="1:8">
      <c r="A2938" s="4">
        <v>405040067</v>
      </c>
      <c r="B2938" s="100" t="s">
        <v>1067</v>
      </c>
      <c r="C2938" s="100" t="s">
        <v>4156</v>
      </c>
      <c r="D2938" s="534">
        <v>430.46</v>
      </c>
      <c r="E2938" s="252">
        <v>0</v>
      </c>
      <c r="F2938" s="45">
        <f t="shared" si="385"/>
        <v>0</v>
      </c>
      <c r="G2938" s="46">
        <f t="shared" si="386"/>
        <v>0</v>
      </c>
      <c r="H2938" s="45">
        <f t="shared" si="387"/>
        <v>0</v>
      </c>
    </row>
    <row r="2939" spans="1:8">
      <c r="A2939" s="4">
        <v>405040075</v>
      </c>
      <c r="B2939" s="100" t="s">
        <v>2999</v>
      </c>
      <c r="C2939" s="100" t="s">
        <v>6829</v>
      </c>
      <c r="D2939" s="534">
        <v>453.6</v>
      </c>
      <c r="E2939" s="252">
        <v>0</v>
      </c>
      <c r="F2939" s="45">
        <f t="shared" si="385"/>
        <v>0</v>
      </c>
      <c r="G2939" s="46">
        <f t="shared" si="386"/>
        <v>0</v>
      </c>
      <c r="H2939" s="45">
        <f t="shared" si="387"/>
        <v>0</v>
      </c>
    </row>
    <row r="2940" spans="1:8">
      <c r="A2940" s="4">
        <v>405040105</v>
      </c>
      <c r="B2940" s="100" t="s">
        <v>3003</v>
      </c>
      <c r="C2940" s="100" t="s">
        <v>4158</v>
      </c>
      <c r="D2940" s="534">
        <v>282.08999999999997</v>
      </c>
      <c r="E2940" s="252">
        <v>0</v>
      </c>
      <c r="F2940" s="45">
        <f t="shared" si="385"/>
        <v>0</v>
      </c>
      <c r="G2940" s="46">
        <f t="shared" si="386"/>
        <v>0</v>
      </c>
      <c r="H2940" s="45">
        <f t="shared" si="387"/>
        <v>0</v>
      </c>
    </row>
    <row r="2941" spans="1:8">
      <c r="A2941" s="4">
        <v>405040199</v>
      </c>
      <c r="B2941" s="100" t="s">
        <v>1068</v>
      </c>
      <c r="C2941" s="100" t="s">
        <v>4159</v>
      </c>
      <c r="D2941" s="534">
        <v>415.58</v>
      </c>
      <c r="E2941" s="252">
        <v>0</v>
      </c>
      <c r="F2941" s="45">
        <f t="shared" si="385"/>
        <v>0</v>
      </c>
      <c r="G2941" s="46">
        <f t="shared" si="386"/>
        <v>0</v>
      </c>
      <c r="H2941" s="45">
        <f t="shared" si="387"/>
        <v>0</v>
      </c>
    </row>
    <row r="2942" spans="1:8">
      <c r="A2942" s="4">
        <v>405040202</v>
      </c>
      <c r="B2942" s="100" t="s">
        <v>1069</v>
      </c>
      <c r="C2942" s="100" t="s">
        <v>4160</v>
      </c>
      <c r="D2942" s="534">
        <v>587.52</v>
      </c>
      <c r="E2942" s="252">
        <v>0</v>
      </c>
      <c r="F2942" s="45">
        <f t="shared" si="385"/>
        <v>0</v>
      </c>
      <c r="G2942" s="46">
        <f t="shared" si="386"/>
        <v>0</v>
      </c>
      <c r="H2942" s="45">
        <f t="shared" si="387"/>
        <v>0</v>
      </c>
    </row>
    <row r="2943" spans="1:8">
      <c r="A2943" s="4">
        <v>405040210</v>
      </c>
      <c r="B2943" s="100" t="s">
        <v>1070</v>
      </c>
      <c r="C2943" s="100" t="s">
        <v>4161</v>
      </c>
      <c r="D2943" s="534">
        <v>846.19</v>
      </c>
      <c r="E2943" s="252">
        <v>0</v>
      </c>
      <c r="F2943" s="45">
        <f t="shared" si="385"/>
        <v>0</v>
      </c>
      <c r="G2943" s="46">
        <f t="shared" si="386"/>
        <v>0</v>
      </c>
      <c r="H2943" s="45">
        <f t="shared" si="387"/>
        <v>0</v>
      </c>
    </row>
    <row r="2944" spans="1:8">
      <c r="A2944" s="4">
        <v>405050011</v>
      </c>
      <c r="B2944" s="100" t="s">
        <v>3010</v>
      </c>
      <c r="C2944" s="100" t="s">
        <v>4731</v>
      </c>
      <c r="D2944" s="534">
        <v>965.45</v>
      </c>
      <c r="E2944" s="252">
        <v>0</v>
      </c>
      <c r="F2944" s="45">
        <f t="shared" si="385"/>
        <v>0</v>
      </c>
      <c r="G2944" s="46">
        <f t="shared" si="386"/>
        <v>0</v>
      </c>
      <c r="H2944" s="45">
        <f t="shared" si="387"/>
        <v>0</v>
      </c>
    </row>
    <row r="2945" spans="1:8">
      <c r="A2945" s="4">
        <v>405050020</v>
      </c>
      <c r="B2945" s="100" t="s">
        <v>1072</v>
      </c>
      <c r="C2945" s="100" t="s">
        <v>4164</v>
      </c>
      <c r="D2945" s="534">
        <v>449.44</v>
      </c>
      <c r="E2945" s="252">
        <v>0</v>
      </c>
      <c r="F2945" s="45">
        <f t="shared" si="385"/>
        <v>0</v>
      </c>
      <c r="G2945" s="46">
        <f t="shared" si="386"/>
        <v>0</v>
      </c>
      <c r="H2945" s="45">
        <f t="shared" si="387"/>
        <v>0</v>
      </c>
    </row>
    <row r="2946" spans="1:8">
      <c r="A2946" s="4">
        <v>405050062</v>
      </c>
      <c r="B2946" s="100" t="s">
        <v>1073</v>
      </c>
      <c r="C2946" s="100" t="s">
        <v>4165</v>
      </c>
      <c r="D2946" s="534">
        <v>453.61</v>
      </c>
      <c r="E2946" s="252">
        <v>0</v>
      </c>
      <c r="F2946" s="45">
        <f t="shared" si="385"/>
        <v>0</v>
      </c>
      <c r="G2946" s="46">
        <f t="shared" si="386"/>
        <v>0</v>
      </c>
      <c r="H2946" s="45">
        <f t="shared" si="387"/>
        <v>0</v>
      </c>
    </row>
    <row r="2947" spans="1:8">
      <c r="A2947" s="4">
        <v>405050089</v>
      </c>
      <c r="B2947" s="100" t="s">
        <v>1074</v>
      </c>
      <c r="C2947" s="100" t="s">
        <v>4166</v>
      </c>
      <c r="D2947" s="534">
        <v>249.85</v>
      </c>
      <c r="E2947" s="252">
        <v>0</v>
      </c>
      <c r="F2947" s="45">
        <f t="shared" si="385"/>
        <v>0</v>
      </c>
      <c r="G2947" s="46">
        <f t="shared" si="386"/>
        <v>0</v>
      </c>
      <c r="H2947" s="45">
        <f t="shared" si="387"/>
        <v>0</v>
      </c>
    </row>
    <row r="2948" spans="1:8">
      <c r="A2948" s="4">
        <v>405050097</v>
      </c>
      <c r="B2948" s="100" t="s">
        <v>3012</v>
      </c>
      <c r="C2948" s="100" t="s">
        <v>4169</v>
      </c>
      <c r="D2948" s="534">
        <v>587.51</v>
      </c>
      <c r="E2948" s="252">
        <v>0</v>
      </c>
      <c r="F2948" s="45">
        <f t="shared" si="385"/>
        <v>0</v>
      </c>
      <c r="G2948" s="46">
        <f t="shared" si="386"/>
        <v>0</v>
      </c>
      <c r="H2948" s="45">
        <f t="shared" si="387"/>
        <v>0</v>
      </c>
    </row>
    <row r="2949" spans="1:8">
      <c r="A2949" s="4">
        <v>405050119</v>
      </c>
      <c r="B2949" s="100" t="s">
        <v>3013</v>
      </c>
      <c r="C2949" s="100" t="s">
        <v>4170</v>
      </c>
      <c r="D2949" s="534">
        <v>453.41</v>
      </c>
      <c r="E2949" s="252">
        <v>0</v>
      </c>
      <c r="F2949" s="45">
        <f t="shared" si="385"/>
        <v>0</v>
      </c>
      <c r="G2949" s="46">
        <f t="shared" si="386"/>
        <v>0</v>
      </c>
      <c r="H2949" s="45">
        <f t="shared" si="387"/>
        <v>0</v>
      </c>
    </row>
    <row r="2950" spans="1:8">
      <c r="A2950" s="4">
        <v>405050127</v>
      </c>
      <c r="B2950" s="100" t="s">
        <v>1078</v>
      </c>
      <c r="C2950" s="100" t="s">
        <v>4174</v>
      </c>
      <c r="D2950" s="534">
        <v>531.6</v>
      </c>
      <c r="E2950" s="252">
        <v>0</v>
      </c>
      <c r="F2950" s="45">
        <f t="shared" si="385"/>
        <v>0</v>
      </c>
      <c r="G2950" s="46">
        <f t="shared" si="386"/>
        <v>0</v>
      </c>
      <c r="H2950" s="45">
        <f t="shared" si="387"/>
        <v>0</v>
      </c>
    </row>
    <row r="2951" spans="1:8">
      <c r="A2951" s="4">
        <v>405050135</v>
      </c>
      <c r="B2951" s="100" t="s">
        <v>3015</v>
      </c>
      <c r="C2951" s="100" t="s">
        <v>4175</v>
      </c>
      <c r="D2951" s="534">
        <v>483.6</v>
      </c>
      <c r="E2951" s="252">
        <v>0</v>
      </c>
      <c r="F2951" s="45">
        <f t="shared" si="385"/>
        <v>0</v>
      </c>
      <c r="G2951" s="46">
        <f t="shared" si="386"/>
        <v>0</v>
      </c>
      <c r="H2951" s="45">
        <f t="shared" si="387"/>
        <v>0</v>
      </c>
    </row>
    <row r="2952" spans="1:8">
      <c r="A2952" s="4">
        <v>405050151</v>
      </c>
      <c r="B2952" s="100" t="s">
        <v>1079</v>
      </c>
      <c r="C2952" s="100" t="s">
        <v>4176</v>
      </c>
      <c r="D2952" s="534">
        <v>651.6</v>
      </c>
      <c r="E2952" s="252">
        <v>0</v>
      </c>
      <c r="F2952" s="45">
        <f t="shared" si="385"/>
        <v>0</v>
      </c>
      <c r="G2952" s="46">
        <f t="shared" si="386"/>
        <v>0</v>
      </c>
      <c r="H2952" s="45">
        <f t="shared" si="387"/>
        <v>0</v>
      </c>
    </row>
    <row r="2953" spans="1:8">
      <c r="A2953" s="4">
        <v>405050178</v>
      </c>
      <c r="B2953" s="100" t="s">
        <v>1081</v>
      </c>
      <c r="C2953" s="100" t="s">
        <v>4732</v>
      </c>
      <c r="D2953" s="534">
        <v>873.61</v>
      </c>
      <c r="E2953" s="252">
        <v>0</v>
      </c>
      <c r="F2953" s="45">
        <f t="shared" si="385"/>
        <v>0</v>
      </c>
      <c r="G2953" s="46">
        <f t="shared" si="386"/>
        <v>0</v>
      </c>
      <c r="H2953" s="45">
        <f t="shared" si="387"/>
        <v>0</v>
      </c>
    </row>
    <row r="2954" spans="1:8">
      <c r="A2954" s="4">
        <v>405050194</v>
      </c>
      <c r="B2954" s="100" t="s">
        <v>3016</v>
      </c>
      <c r="C2954" s="100" t="s">
        <v>4178</v>
      </c>
      <c r="D2954" s="534">
        <v>1083.55</v>
      </c>
      <c r="E2954" s="252">
        <v>0</v>
      </c>
      <c r="F2954" s="45">
        <f t="shared" si="385"/>
        <v>0</v>
      </c>
      <c r="G2954" s="46">
        <f t="shared" si="386"/>
        <v>0</v>
      </c>
      <c r="H2954" s="45">
        <f t="shared" si="387"/>
        <v>0</v>
      </c>
    </row>
    <row r="2955" spans="1:8">
      <c r="A2955" s="4">
        <v>405050208</v>
      </c>
      <c r="B2955" s="100" t="s">
        <v>1082</v>
      </c>
      <c r="C2955" s="100" t="s">
        <v>4179</v>
      </c>
      <c r="D2955" s="534">
        <v>1112.83</v>
      </c>
      <c r="E2955" s="252">
        <v>0</v>
      </c>
      <c r="F2955" s="45">
        <f t="shared" si="385"/>
        <v>0</v>
      </c>
      <c r="G2955" s="46">
        <f t="shared" si="386"/>
        <v>0</v>
      </c>
      <c r="H2955" s="45">
        <f t="shared" si="387"/>
        <v>0</v>
      </c>
    </row>
    <row r="2956" spans="1:8">
      <c r="A2956" s="4">
        <v>405050216</v>
      </c>
      <c r="B2956" s="100" t="s">
        <v>1086</v>
      </c>
      <c r="C2956" s="100" t="s">
        <v>4184</v>
      </c>
      <c r="D2956" s="534">
        <v>172.27</v>
      </c>
      <c r="E2956" s="252">
        <v>0</v>
      </c>
      <c r="F2956" s="45">
        <f t="shared" si="385"/>
        <v>0</v>
      </c>
      <c r="G2956" s="46">
        <f t="shared" si="386"/>
        <v>0</v>
      </c>
      <c r="H2956" s="45">
        <f t="shared" si="387"/>
        <v>0</v>
      </c>
    </row>
    <row r="2957" spans="1:8">
      <c r="A2957" s="4">
        <v>405050224</v>
      </c>
      <c r="B2957" s="100" t="s">
        <v>1087</v>
      </c>
      <c r="C2957" s="100" t="s">
        <v>4185</v>
      </c>
      <c r="D2957" s="534">
        <v>436.44</v>
      </c>
      <c r="E2957" s="252">
        <v>0</v>
      </c>
      <c r="F2957" s="45">
        <f t="shared" si="385"/>
        <v>0</v>
      </c>
      <c r="G2957" s="46">
        <f t="shared" si="386"/>
        <v>0</v>
      </c>
      <c r="H2957" s="45">
        <f t="shared" si="387"/>
        <v>0</v>
      </c>
    </row>
    <row r="2958" spans="1:8">
      <c r="A2958" s="4">
        <v>405050240</v>
      </c>
      <c r="B2958" s="100" t="s">
        <v>1094</v>
      </c>
      <c r="C2958" s="100" t="s">
        <v>4192</v>
      </c>
      <c r="D2958" s="534">
        <v>898.35</v>
      </c>
      <c r="E2958" s="252">
        <v>0</v>
      </c>
      <c r="F2958" s="45">
        <f t="shared" si="385"/>
        <v>0</v>
      </c>
      <c r="G2958" s="46">
        <f t="shared" si="386"/>
        <v>0</v>
      </c>
      <c r="H2958" s="45">
        <f t="shared" si="387"/>
        <v>0</v>
      </c>
    </row>
    <row r="2959" spans="1:8">
      <c r="A2959" s="4">
        <v>405050259</v>
      </c>
      <c r="B2959" s="100" t="s">
        <v>1095</v>
      </c>
      <c r="C2959" s="100" t="s">
        <v>4733</v>
      </c>
      <c r="D2959" s="534">
        <v>1236.75</v>
      </c>
      <c r="E2959" s="252">
        <v>0</v>
      </c>
      <c r="F2959" s="45">
        <f t="shared" si="385"/>
        <v>0</v>
      </c>
      <c r="G2959" s="46">
        <f t="shared" si="386"/>
        <v>0</v>
      </c>
      <c r="H2959" s="45">
        <f t="shared" si="387"/>
        <v>0</v>
      </c>
    </row>
    <row r="2960" spans="1:8">
      <c r="A2960" s="4">
        <v>405050267</v>
      </c>
      <c r="B2960" s="100" t="s">
        <v>1097</v>
      </c>
      <c r="C2960" s="100" t="s">
        <v>4194</v>
      </c>
      <c r="D2960" s="534">
        <v>172.12</v>
      </c>
      <c r="E2960" s="252">
        <v>0</v>
      </c>
      <c r="F2960" s="45">
        <f t="shared" si="385"/>
        <v>0</v>
      </c>
      <c r="G2960" s="46">
        <f t="shared" si="386"/>
        <v>0</v>
      </c>
      <c r="H2960" s="45">
        <f t="shared" si="387"/>
        <v>0</v>
      </c>
    </row>
    <row r="2961" spans="1:8">
      <c r="A2961" s="4">
        <v>405050283</v>
      </c>
      <c r="B2961" s="100" t="s">
        <v>4195</v>
      </c>
      <c r="C2961" s="100" t="s">
        <v>4196</v>
      </c>
      <c r="D2961" s="534">
        <v>372.72</v>
      </c>
      <c r="E2961" s="252">
        <v>0</v>
      </c>
      <c r="F2961" s="45">
        <f t="shared" si="385"/>
        <v>0</v>
      </c>
      <c r="G2961" s="46">
        <f t="shared" si="386"/>
        <v>0</v>
      </c>
      <c r="H2961" s="45">
        <f t="shared" si="387"/>
        <v>0</v>
      </c>
    </row>
    <row r="2962" spans="1:8">
      <c r="A2962" s="4" t="s">
        <v>1</v>
      </c>
      <c r="B2962" s="582" t="s">
        <v>7870</v>
      </c>
      <c r="C2962" s="582"/>
      <c r="D2962" s="18">
        <f>SUM(D2920:D2961)</f>
        <v>26467.53999999999</v>
      </c>
      <c r="E2962" s="339">
        <f>SUM(E2920:E2961)</f>
        <v>0</v>
      </c>
      <c r="F2962" s="18">
        <f>SUM(F2920:F2961)</f>
        <v>0</v>
      </c>
      <c r="G2962" s="19">
        <f>SUM(G2920:G2961)</f>
        <v>0</v>
      </c>
      <c r="H2962" s="18">
        <f>SUM(H2920:H2961)</f>
        <v>0</v>
      </c>
    </row>
    <row r="2963" spans="1:8">
      <c r="A2963" s="4">
        <v>0</v>
      </c>
      <c r="B2963" s="36"/>
      <c r="C2963" s="36"/>
      <c r="D2963" s="38"/>
      <c r="E2963" s="37"/>
      <c r="F2963" s="38"/>
      <c r="G2963" s="16"/>
      <c r="H2963" s="16"/>
    </row>
    <row r="2964" spans="1:8" ht="18" customHeight="1">
      <c r="A2964" s="4" t="s">
        <v>1098</v>
      </c>
      <c r="B2964" s="585" t="s">
        <v>1098</v>
      </c>
      <c r="C2964" s="586"/>
      <c r="D2964" s="604" t="str">
        <f>D$2519</f>
        <v xml:space="preserve">SIGTAP 08/25
Custo medio AIH
09/24 - 08/25 </v>
      </c>
      <c r="E2964" s="570" t="str">
        <f>E$861</f>
        <v>CNES_ESTABELECIMENTO</v>
      </c>
      <c r="F2964" s="570"/>
      <c r="G2964" s="570"/>
      <c r="H2964" s="570"/>
    </row>
    <row r="2965" spans="1:8" ht="18" customHeight="1">
      <c r="A2965" s="4">
        <v>0</v>
      </c>
      <c r="B2965" s="587"/>
      <c r="C2965" s="588"/>
      <c r="D2965" s="605"/>
      <c r="E2965" s="12" t="s">
        <v>12</v>
      </c>
      <c r="F2965" s="50" t="s">
        <v>3815</v>
      </c>
      <c r="G2965" s="51" t="s">
        <v>3756</v>
      </c>
      <c r="H2965" s="50" t="s">
        <v>3814</v>
      </c>
    </row>
    <row r="2966" spans="1:8">
      <c r="A2966" s="4">
        <v>406010102</v>
      </c>
      <c r="B2966" s="100" t="s">
        <v>1099</v>
      </c>
      <c r="C2966" s="100" t="s">
        <v>4734</v>
      </c>
      <c r="D2966" s="534">
        <v>1868.54</v>
      </c>
      <c r="E2966" s="365">
        <v>0</v>
      </c>
      <c r="F2966" s="45">
        <f t="shared" ref="F2966:F2999" si="388">D2966*E2966</f>
        <v>0</v>
      </c>
      <c r="G2966" s="46">
        <f t="shared" ref="G2966:G2999" si="389">E2966/12</f>
        <v>0</v>
      </c>
      <c r="H2966" s="45">
        <f t="shared" ref="H2966:H2999" si="390">F2966/12</f>
        <v>0</v>
      </c>
    </row>
    <row r="2967" spans="1:8">
      <c r="A2967" s="4">
        <v>406010110</v>
      </c>
      <c r="B2967" s="100" t="s">
        <v>1100</v>
      </c>
      <c r="C2967" s="100" t="s">
        <v>4735</v>
      </c>
      <c r="D2967" s="534">
        <v>1737.05</v>
      </c>
      <c r="E2967" s="365">
        <v>0</v>
      </c>
      <c r="F2967" s="45">
        <f t="shared" si="388"/>
        <v>0</v>
      </c>
      <c r="G2967" s="46">
        <f t="shared" si="389"/>
        <v>0</v>
      </c>
      <c r="H2967" s="45">
        <f t="shared" si="390"/>
        <v>0</v>
      </c>
    </row>
    <row r="2968" spans="1:8">
      <c r="A2968" s="4">
        <v>406010129</v>
      </c>
      <c r="B2968" s="100" t="s">
        <v>1101</v>
      </c>
      <c r="C2968" s="100" t="s">
        <v>6814</v>
      </c>
      <c r="D2968" s="534">
        <v>3544.78</v>
      </c>
      <c r="E2968" s="365">
        <v>0</v>
      </c>
      <c r="F2968" s="45">
        <f t="shared" si="388"/>
        <v>0</v>
      </c>
      <c r="G2968" s="46">
        <f t="shared" si="389"/>
        <v>0</v>
      </c>
      <c r="H2968" s="45">
        <f t="shared" si="390"/>
        <v>0</v>
      </c>
    </row>
    <row r="2969" spans="1:8">
      <c r="A2969" s="4">
        <v>406010412</v>
      </c>
      <c r="B2969" s="100" t="s">
        <v>1102</v>
      </c>
      <c r="C2969" s="100" t="s">
        <v>6815</v>
      </c>
      <c r="D2969" s="534">
        <v>269.75</v>
      </c>
      <c r="E2969" s="365">
        <v>0</v>
      </c>
      <c r="F2969" s="45">
        <f t="shared" si="388"/>
        <v>0</v>
      </c>
      <c r="G2969" s="46">
        <f t="shared" si="389"/>
        <v>0</v>
      </c>
      <c r="H2969" s="45">
        <f t="shared" si="390"/>
        <v>0</v>
      </c>
    </row>
    <row r="2970" spans="1:8">
      <c r="A2970" s="4">
        <v>406010510</v>
      </c>
      <c r="B2970" s="100" t="s">
        <v>1103</v>
      </c>
      <c r="C2970" s="100" t="s">
        <v>6816</v>
      </c>
      <c r="D2970" s="534">
        <v>364.75</v>
      </c>
      <c r="E2970" s="365">
        <v>0</v>
      </c>
      <c r="F2970" s="45">
        <f t="shared" si="388"/>
        <v>0</v>
      </c>
      <c r="G2970" s="46">
        <f t="shared" si="389"/>
        <v>0</v>
      </c>
      <c r="H2970" s="45">
        <f t="shared" si="390"/>
        <v>0</v>
      </c>
    </row>
    <row r="2971" spans="1:8">
      <c r="A2971" s="4">
        <v>406010684</v>
      </c>
      <c r="B2971" s="100" t="s">
        <v>1104</v>
      </c>
      <c r="C2971" s="100" t="s">
        <v>4736</v>
      </c>
      <c r="D2971" s="534">
        <v>242.97</v>
      </c>
      <c r="E2971" s="365">
        <v>0</v>
      </c>
      <c r="F2971" s="45">
        <f t="shared" si="388"/>
        <v>0</v>
      </c>
      <c r="G2971" s="46">
        <f t="shared" si="389"/>
        <v>0</v>
      </c>
      <c r="H2971" s="45">
        <f t="shared" si="390"/>
        <v>0</v>
      </c>
    </row>
    <row r="2972" spans="1:8">
      <c r="A2972" s="4">
        <v>406010773</v>
      </c>
      <c r="B2972" s="100" t="s">
        <v>1105</v>
      </c>
      <c r="C2972" s="100" t="s">
        <v>6817</v>
      </c>
      <c r="D2972" s="534">
        <v>156.28</v>
      </c>
      <c r="E2972" s="365">
        <v>0</v>
      </c>
      <c r="F2972" s="45">
        <f t="shared" si="388"/>
        <v>0</v>
      </c>
      <c r="G2972" s="46">
        <f t="shared" si="389"/>
        <v>0</v>
      </c>
      <c r="H2972" s="45">
        <f t="shared" si="390"/>
        <v>0</v>
      </c>
    </row>
    <row r="2973" spans="1:8">
      <c r="A2973" s="4">
        <v>406010960</v>
      </c>
      <c r="B2973" s="100" t="s">
        <v>1106</v>
      </c>
      <c r="C2973" s="100" t="s">
        <v>6818</v>
      </c>
      <c r="D2973" s="534">
        <v>156.28</v>
      </c>
      <c r="E2973" s="365">
        <v>0</v>
      </c>
      <c r="F2973" s="45">
        <f t="shared" si="388"/>
        <v>0</v>
      </c>
      <c r="G2973" s="46">
        <f t="shared" si="389"/>
        <v>0</v>
      </c>
      <c r="H2973" s="45">
        <f t="shared" si="390"/>
        <v>0</v>
      </c>
    </row>
    <row r="2974" spans="1:8">
      <c r="A2974" s="4">
        <v>406010978</v>
      </c>
      <c r="B2974" s="100" t="s">
        <v>1107</v>
      </c>
      <c r="C2974" s="100" t="s">
        <v>4737</v>
      </c>
      <c r="D2974" s="534">
        <v>6400.92</v>
      </c>
      <c r="E2974" s="365">
        <v>0</v>
      </c>
      <c r="F2974" s="45">
        <f t="shared" si="388"/>
        <v>0</v>
      </c>
      <c r="G2974" s="46">
        <f t="shared" si="389"/>
        <v>0</v>
      </c>
      <c r="H2974" s="45">
        <f t="shared" si="390"/>
        <v>0</v>
      </c>
    </row>
    <row r="2975" spans="1:8">
      <c r="A2975" s="4">
        <v>406011257</v>
      </c>
      <c r="B2975" s="100" t="s">
        <v>3057</v>
      </c>
      <c r="C2975" s="100" t="s">
        <v>6819</v>
      </c>
      <c r="D2975" s="534">
        <v>1137.8</v>
      </c>
      <c r="E2975" s="365">
        <v>0</v>
      </c>
      <c r="F2975" s="45">
        <f t="shared" si="388"/>
        <v>0</v>
      </c>
      <c r="G2975" s="46">
        <f t="shared" si="389"/>
        <v>0</v>
      </c>
      <c r="H2975" s="45">
        <f t="shared" si="390"/>
        <v>0</v>
      </c>
    </row>
    <row r="2976" spans="1:8">
      <c r="A2976" s="4">
        <v>406020086</v>
      </c>
      <c r="B2976" s="100" t="s">
        <v>3059</v>
      </c>
      <c r="C2976" s="100" t="s">
        <v>4738</v>
      </c>
      <c r="D2976" s="534">
        <v>1254.33</v>
      </c>
      <c r="E2976" s="365">
        <v>0</v>
      </c>
      <c r="F2976" s="45">
        <f t="shared" si="388"/>
        <v>0</v>
      </c>
      <c r="G2976" s="46">
        <f t="shared" si="389"/>
        <v>0</v>
      </c>
      <c r="H2976" s="45">
        <f t="shared" si="390"/>
        <v>0</v>
      </c>
    </row>
    <row r="2977" spans="1:9">
      <c r="A2977" s="4">
        <v>406020094</v>
      </c>
      <c r="B2977" s="100" t="s">
        <v>1109</v>
      </c>
      <c r="C2977" s="100" t="s">
        <v>2145</v>
      </c>
      <c r="D2977" s="534">
        <v>517.4</v>
      </c>
      <c r="E2977" s="365">
        <v>0</v>
      </c>
      <c r="F2977" s="45">
        <f t="shared" si="388"/>
        <v>0</v>
      </c>
      <c r="G2977" s="46">
        <f t="shared" si="389"/>
        <v>0</v>
      </c>
      <c r="H2977" s="45">
        <f t="shared" si="390"/>
        <v>0</v>
      </c>
    </row>
    <row r="2978" spans="1:9">
      <c r="A2978" s="4">
        <v>406020108</v>
      </c>
      <c r="B2978" s="100" t="s">
        <v>1110</v>
      </c>
      <c r="C2978" s="100" t="s">
        <v>4739</v>
      </c>
      <c r="D2978" s="534">
        <v>96.85</v>
      </c>
      <c r="E2978" s="365">
        <v>0</v>
      </c>
      <c r="F2978" s="111">
        <f t="shared" si="388"/>
        <v>0</v>
      </c>
      <c r="G2978" s="64">
        <f t="shared" si="389"/>
        <v>0</v>
      </c>
      <c r="H2978" s="111">
        <f t="shared" si="390"/>
        <v>0</v>
      </c>
      <c r="I2978" s="114"/>
    </row>
    <row r="2979" spans="1:9">
      <c r="A2979" s="4">
        <v>406020116</v>
      </c>
      <c r="B2979" s="100" t="s">
        <v>1111</v>
      </c>
      <c r="C2979" s="100" t="s">
        <v>4740</v>
      </c>
      <c r="D2979" s="534">
        <v>1530.75</v>
      </c>
      <c r="E2979" s="365">
        <v>0</v>
      </c>
      <c r="F2979" s="111">
        <f t="shared" si="388"/>
        <v>0</v>
      </c>
      <c r="G2979" s="64">
        <f t="shared" si="389"/>
        <v>0</v>
      </c>
      <c r="H2979" s="111">
        <f t="shared" si="390"/>
        <v>0</v>
      </c>
      <c r="I2979" s="114"/>
    </row>
    <row r="2980" spans="1:9">
      <c r="A2980" s="4">
        <v>406020124</v>
      </c>
      <c r="B2980" s="100" t="s">
        <v>1114</v>
      </c>
      <c r="C2980" s="100" t="s">
        <v>6820</v>
      </c>
      <c r="D2980" s="534">
        <v>88.14</v>
      </c>
      <c r="E2980" s="365">
        <v>0</v>
      </c>
      <c r="F2980" s="111">
        <f t="shared" si="388"/>
        <v>0</v>
      </c>
      <c r="G2980" s="64">
        <f t="shared" si="389"/>
        <v>0</v>
      </c>
      <c r="H2980" s="111">
        <f t="shared" si="390"/>
        <v>0</v>
      </c>
      <c r="I2980" s="114"/>
    </row>
    <row r="2981" spans="1:9">
      <c r="A2981" s="4">
        <v>406020132</v>
      </c>
      <c r="B2981" s="100" t="s">
        <v>1115</v>
      </c>
      <c r="C2981" s="100" t="s">
        <v>6821</v>
      </c>
      <c r="D2981" s="534">
        <v>528.21</v>
      </c>
      <c r="E2981" s="365">
        <v>0</v>
      </c>
      <c r="F2981" s="111">
        <f t="shared" si="388"/>
        <v>0</v>
      </c>
      <c r="G2981" s="64">
        <f t="shared" si="389"/>
        <v>0</v>
      </c>
      <c r="H2981" s="111">
        <f t="shared" si="390"/>
        <v>0</v>
      </c>
      <c r="I2981" s="114"/>
    </row>
    <row r="2982" spans="1:9">
      <c r="A2982" s="4">
        <v>406020140</v>
      </c>
      <c r="B2982" s="100" t="s">
        <v>2295</v>
      </c>
      <c r="C2982" s="100" t="s">
        <v>6822</v>
      </c>
      <c r="D2982" s="534">
        <v>442.59</v>
      </c>
      <c r="E2982" s="365">
        <v>0</v>
      </c>
      <c r="F2982" s="45">
        <f t="shared" si="388"/>
        <v>0</v>
      </c>
      <c r="G2982" s="46">
        <f t="shared" si="389"/>
        <v>0</v>
      </c>
      <c r="H2982" s="45">
        <f t="shared" si="390"/>
        <v>0</v>
      </c>
    </row>
    <row r="2983" spans="1:9">
      <c r="A2983" s="4">
        <v>406020159</v>
      </c>
      <c r="B2983" s="100" t="s">
        <v>3061</v>
      </c>
      <c r="C2983" s="100" t="s">
        <v>4741</v>
      </c>
      <c r="D2983" s="534">
        <v>587.91999999999996</v>
      </c>
      <c r="E2983" s="365">
        <v>0</v>
      </c>
      <c r="F2983" s="45">
        <f t="shared" si="388"/>
        <v>0</v>
      </c>
      <c r="G2983" s="46">
        <f t="shared" si="389"/>
        <v>0</v>
      </c>
      <c r="H2983" s="45">
        <f t="shared" si="390"/>
        <v>0</v>
      </c>
    </row>
    <row r="2984" spans="1:9">
      <c r="A2984" s="4">
        <v>406020167</v>
      </c>
      <c r="B2984" s="100" t="s">
        <v>1116</v>
      </c>
      <c r="C2984" s="100" t="s">
        <v>2146</v>
      </c>
      <c r="D2984" s="534">
        <v>530.29</v>
      </c>
      <c r="E2984" s="365">
        <v>0</v>
      </c>
      <c r="F2984" s="45">
        <f t="shared" si="388"/>
        <v>0</v>
      </c>
      <c r="G2984" s="46">
        <f t="shared" si="389"/>
        <v>0</v>
      </c>
      <c r="H2984" s="45">
        <f t="shared" si="390"/>
        <v>0</v>
      </c>
    </row>
    <row r="2985" spans="1:9">
      <c r="A2985" s="4">
        <v>406020221</v>
      </c>
      <c r="B2985" s="100" t="s">
        <v>1117</v>
      </c>
      <c r="C2985" s="100" t="s">
        <v>2147</v>
      </c>
      <c r="D2985" s="534">
        <v>482.54</v>
      </c>
      <c r="E2985" s="365">
        <v>0</v>
      </c>
      <c r="F2985" s="45">
        <f t="shared" si="388"/>
        <v>0</v>
      </c>
      <c r="G2985" s="46">
        <f t="shared" si="389"/>
        <v>0</v>
      </c>
      <c r="H2985" s="45">
        <f t="shared" si="390"/>
        <v>0</v>
      </c>
    </row>
    <row r="2986" spans="1:9">
      <c r="A2986" s="4">
        <v>406020230</v>
      </c>
      <c r="B2986" s="100" t="s">
        <v>1118</v>
      </c>
      <c r="C2986" s="100" t="s">
        <v>2148</v>
      </c>
      <c r="D2986" s="534">
        <v>499.71</v>
      </c>
      <c r="E2986" s="365">
        <v>0</v>
      </c>
      <c r="F2986" s="45">
        <f t="shared" si="388"/>
        <v>0</v>
      </c>
      <c r="G2986" s="46">
        <f t="shared" si="389"/>
        <v>0</v>
      </c>
      <c r="H2986" s="45">
        <f t="shared" si="390"/>
        <v>0</v>
      </c>
    </row>
    <row r="2987" spans="1:9">
      <c r="A2987" s="4">
        <v>406020248</v>
      </c>
      <c r="B2987" s="100" t="s">
        <v>2296</v>
      </c>
      <c r="C2987" s="100" t="s">
        <v>2149</v>
      </c>
      <c r="D2987" s="534">
        <v>529.16999999999996</v>
      </c>
      <c r="E2987" s="365">
        <v>0</v>
      </c>
      <c r="F2987" s="45">
        <f t="shared" si="388"/>
        <v>0</v>
      </c>
      <c r="G2987" s="46">
        <f t="shared" si="389"/>
        <v>0</v>
      </c>
      <c r="H2987" s="45">
        <f t="shared" si="390"/>
        <v>0</v>
      </c>
    </row>
    <row r="2988" spans="1:9">
      <c r="A2988" s="4">
        <v>406020264</v>
      </c>
      <c r="B2988" s="100" t="s">
        <v>1119</v>
      </c>
      <c r="C2988" s="100" t="s">
        <v>2150</v>
      </c>
      <c r="D2988" s="534">
        <v>506.46</v>
      </c>
      <c r="E2988" s="365">
        <v>0</v>
      </c>
      <c r="F2988" s="45">
        <f t="shared" si="388"/>
        <v>0</v>
      </c>
      <c r="G2988" s="46">
        <f t="shared" si="389"/>
        <v>0</v>
      </c>
      <c r="H2988" s="45">
        <f t="shared" si="390"/>
        <v>0</v>
      </c>
    </row>
    <row r="2989" spans="1:9">
      <c r="A2989" s="4">
        <v>406020272</v>
      </c>
      <c r="B2989" s="100" t="s">
        <v>1120</v>
      </c>
      <c r="C2989" s="100" t="s">
        <v>4742</v>
      </c>
      <c r="D2989" s="534">
        <v>507.38</v>
      </c>
      <c r="E2989" s="365">
        <v>0</v>
      </c>
      <c r="F2989" s="45">
        <f t="shared" si="388"/>
        <v>0</v>
      </c>
      <c r="G2989" s="46">
        <f t="shared" si="389"/>
        <v>0</v>
      </c>
      <c r="H2989" s="45">
        <f t="shared" si="390"/>
        <v>0</v>
      </c>
    </row>
    <row r="2990" spans="1:9">
      <c r="A2990" s="4">
        <v>406020280</v>
      </c>
      <c r="B2990" s="100" t="s">
        <v>1121</v>
      </c>
      <c r="C2990" s="100" t="s">
        <v>2151</v>
      </c>
      <c r="D2990" s="534">
        <v>587.48</v>
      </c>
      <c r="E2990" s="365">
        <v>0</v>
      </c>
      <c r="F2990" s="45">
        <f t="shared" si="388"/>
        <v>0</v>
      </c>
      <c r="G2990" s="46">
        <f t="shared" si="389"/>
        <v>0</v>
      </c>
      <c r="H2990" s="45">
        <f t="shared" si="390"/>
        <v>0</v>
      </c>
    </row>
    <row r="2991" spans="1:9">
      <c r="A2991" s="4">
        <v>406020493</v>
      </c>
      <c r="B2991" s="100" t="s">
        <v>1122</v>
      </c>
      <c r="C2991" s="100" t="s">
        <v>4743</v>
      </c>
      <c r="D2991" s="534">
        <v>607</v>
      </c>
      <c r="E2991" s="365">
        <v>0</v>
      </c>
      <c r="F2991" s="45">
        <f t="shared" si="388"/>
        <v>0</v>
      </c>
      <c r="G2991" s="46">
        <f t="shared" si="389"/>
        <v>0</v>
      </c>
      <c r="H2991" s="45">
        <f t="shared" si="390"/>
        <v>0</v>
      </c>
    </row>
    <row r="2992" spans="1:9">
      <c r="A2992" s="4">
        <v>406020507</v>
      </c>
      <c r="B2992" s="100" t="s">
        <v>1123</v>
      </c>
      <c r="C2992" s="100" t="s">
        <v>6823</v>
      </c>
      <c r="D2992" s="534">
        <v>607</v>
      </c>
      <c r="E2992" s="365">
        <v>0</v>
      </c>
      <c r="F2992" s="45">
        <f t="shared" si="388"/>
        <v>0</v>
      </c>
      <c r="G2992" s="46">
        <f t="shared" si="389"/>
        <v>0</v>
      </c>
      <c r="H2992" s="45">
        <f t="shared" si="390"/>
        <v>0</v>
      </c>
    </row>
    <row r="2993" spans="1:9">
      <c r="A2993" s="4">
        <v>406020515</v>
      </c>
      <c r="B2993" s="100" t="s">
        <v>1124</v>
      </c>
      <c r="C2993" s="100" t="s">
        <v>6824</v>
      </c>
      <c r="D2993" s="534">
        <v>569</v>
      </c>
      <c r="E2993" s="365">
        <v>0</v>
      </c>
      <c r="F2993" s="45">
        <f t="shared" si="388"/>
        <v>0</v>
      </c>
      <c r="G2993" s="46">
        <f t="shared" si="389"/>
        <v>0</v>
      </c>
      <c r="H2993" s="45">
        <f t="shared" si="390"/>
        <v>0</v>
      </c>
    </row>
    <row r="2994" spans="1:9">
      <c r="A2994" s="4">
        <v>406020523</v>
      </c>
      <c r="B2994" s="100" t="s">
        <v>1125</v>
      </c>
      <c r="C2994" s="100" t="s">
        <v>6825</v>
      </c>
      <c r="D2994" s="534">
        <v>607</v>
      </c>
      <c r="E2994" s="365">
        <v>0</v>
      </c>
      <c r="F2994" s="45">
        <f t="shared" si="388"/>
        <v>0</v>
      </c>
      <c r="G2994" s="46">
        <f t="shared" si="389"/>
        <v>0</v>
      </c>
      <c r="H2994" s="45">
        <f t="shared" si="390"/>
        <v>0</v>
      </c>
    </row>
    <row r="2995" spans="1:9">
      <c r="A2995" s="4">
        <v>406020531</v>
      </c>
      <c r="B2995" s="100" t="s">
        <v>1126</v>
      </c>
      <c r="C2995" s="100" t="s">
        <v>6826</v>
      </c>
      <c r="D2995" s="534">
        <v>569</v>
      </c>
      <c r="E2995" s="365">
        <v>0</v>
      </c>
      <c r="F2995" s="45">
        <f t="shared" si="388"/>
        <v>0</v>
      </c>
      <c r="G2995" s="46">
        <f t="shared" si="389"/>
        <v>0</v>
      </c>
      <c r="H2995" s="45">
        <f t="shared" si="390"/>
        <v>0</v>
      </c>
    </row>
    <row r="2996" spans="1:9">
      <c r="A2996" s="4">
        <v>406020540</v>
      </c>
      <c r="B2996" s="100" t="s">
        <v>1127</v>
      </c>
      <c r="C2996" s="100" t="s">
        <v>6827</v>
      </c>
      <c r="D2996" s="534">
        <v>1457.86</v>
      </c>
      <c r="E2996" s="365">
        <v>0</v>
      </c>
      <c r="F2996" s="45">
        <f t="shared" si="388"/>
        <v>0</v>
      </c>
      <c r="G2996" s="46">
        <f t="shared" si="389"/>
        <v>0</v>
      </c>
      <c r="H2996" s="45">
        <f t="shared" si="390"/>
        <v>0</v>
      </c>
    </row>
    <row r="2997" spans="1:9">
      <c r="A2997" s="4">
        <v>406020566</v>
      </c>
      <c r="B2997" s="100" t="s">
        <v>1128</v>
      </c>
      <c r="C2997" s="100" t="s">
        <v>4744</v>
      </c>
      <c r="D2997" s="534">
        <v>833.48</v>
      </c>
      <c r="E2997" s="365">
        <v>0</v>
      </c>
      <c r="F2997" s="45">
        <f t="shared" si="388"/>
        <v>0</v>
      </c>
      <c r="G2997" s="46">
        <f t="shared" si="389"/>
        <v>0</v>
      </c>
      <c r="H2997" s="45">
        <f t="shared" si="390"/>
        <v>0</v>
      </c>
    </row>
    <row r="2998" spans="1:9">
      <c r="A2998" s="4">
        <v>406020574</v>
      </c>
      <c r="B2998" s="100" t="s">
        <v>1129</v>
      </c>
      <c r="C2998" s="100" t="s">
        <v>6828</v>
      </c>
      <c r="D2998" s="534">
        <v>692.19</v>
      </c>
      <c r="E2998" s="365">
        <v>0</v>
      </c>
      <c r="F2998" s="111">
        <f t="shared" si="388"/>
        <v>0</v>
      </c>
      <c r="G2998" s="64">
        <f t="shared" si="389"/>
        <v>0</v>
      </c>
      <c r="H2998" s="111">
        <f t="shared" si="390"/>
        <v>0</v>
      </c>
      <c r="I2998" s="114"/>
    </row>
    <row r="2999" spans="1:9">
      <c r="A2999" s="4">
        <v>406020590</v>
      </c>
      <c r="B2999" s="100" t="s">
        <v>1130</v>
      </c>
      <c r="C2999" s="100" t="s">
        <v>4745</v>
      </c>
      <c r="D2999" s="534">
        <v>569</v>
      </c>
      <c r="E2999" s="368">
        <v>0</v>
      </c>
      <c r="F2999" s="45">
        <f t="shared" si="388"/>
        <v>0</v>
      </c>
      <c r="G2999" s="46">
        <f t="shared" si="389"/>
        <v>0</v>
      </c>
      <c r="H2999" s="45">
        <f t="shared" si="390"/>
        <v>0</v>
      </c>
    </row>
    <row r="3000" spans="1:9">
      <c r="A3000" s="4" t="s">
        <v>1</v>
      </c>
      <c r="B3000" s="606" t="s">
        <v>7871</v>
      </c>
      <c r="C3000" s="607"/>
      <c r="D3000" s="18">
        <f>SUM(D2966:D2999)</f>
        <v>31079.869999999995</v>
      </c>
      <c r="E3000" s="19">
        <f>SUM(E2966:E2999)</f>
        <v>0</v>
      </c>
      <c r="F3000" s="18">
        <f>SUM(F2966:F2999)</f>
        <v>0</v>
      </c>
      <c r="G3000" s="19">
        <f>SUM(G2966:G2999)</f>
        <v>0</v>
      </c>
      <c r="H3000" s="18">
        <f>SUM(H2966:H2999)</f>
        <v>0</v>
      </c>
    </row>
    <row r="3001" spans="1:9">
      <c r="A3001" s="4">
        <v>0</v>
      </c>
      <c r="B3001" s="36"/>
      <c r="C3001" s="36"/>
      <c r="D3001" s="38"/>
      <c r="E3001" s="37"/>
      <c r="F3001" s="38"/>
      <c r="G3001" s="16"/>
      <c r="H3001" s="16"/>
    </row>
    <row r="3002" spans="1:9" ht="18" customHeight="1">
      <c r="A3002" s="4" t="s">
        <v>1132</v>
      </c>
      <c r="B3002" s="599" t="s">
        <v>1132</v>
      </c>
      <c r="C3002" s="600"/>
      <c r="D3002" s="604" t="str">
        <f>D$2519</f>
        <v xml:space="preserve">SIGTAP 08/25
Custo medio AIH
09/24 - 08/25 </v>
      </c>
      <c r="E3002" s="570" t="str">
        <f>E$861</f>
        <v>CNES_ESTABELECIMENTO</v>
      </c>
      <c r="F3002" s="570"/>
      <c r="G3002" s="570"/>
      <c r="H3002" s="570"/>
    </row>
    <row r="3003" spans="1:9" ht="18" customHeight="1">
      <c r="A3003" s="4">
        <v>0</v>
      </c>
      <c r="B3003" s="601"/>
      <c r="C3003" s="602"/>
      <c r="D3003" s="605"/>
      <c r="E3003" s="12" t="s">
        <v>12</v>
      </c>
      <c r="F3003" s="50" t="s">
        <v>3815</v>
      </c>
      <c r="G3003" s="51" t="s">
        <v>3756</v>
      </c>
      <c r="H3003" s="50" t="s">
        <v>3814</v>
      </c>
    </row>
    <row r="3004" spans="1:9">
      <c r="A3004" s="4">
        <v>407010033</v>
      </c>
      <c r="B3004" s="100" t="s">
        <v>1133</v>
      </c>
      <c r="C3004" s="100" t="s">
        <v>4746</v>
      </c>
      <c r="D3004" s="534">
        <v>1833.56</v>
      </c>
      <c r="E3004" s="368">
        <v>0</v>
      </c>
      <c r="F3004" s="45">
        <f t="shared" ref="F3004:F3035" si="391">D3004*E3004</f>
        <v>0</v>
      </c>
      <c r="G3004" s="46">
        <f t="shared" ref="G3004:G3035" si="392">E3004/12</f>
        <v>0</v>
      </c>
      <c r="H3004" s="45">
        <f t="shared" ref="H3004:H3035" si="393">F3004/12</f>
        <v>0</v>
      </c>
    </row>
    <row r="3005" spans="1:9">
      <c r="A3005" s="4">
        <v>407010041</v>
      </c>
      <c r="B3005" s="100" t="s">
        <v>1134</v>
      </c>
      <c r="C3005" s="100" t="s">
        <v>4747</v>
      </c>
      <c r="D3005" s="534">
        <v>1833.56</v>
      </c>
      <c r="E3005" s="368">
        <v>0</v>
      </c>
      <c r="F3005" s="45">
        <f t="shared" si="391"/>
        <v>0</v>
      </c>
      <c r="G3005" s="46">
        <f t="shared" si="392"/>
        <v>0</v>
      </c>
      <c r="H3005" s="45">
        <f t="shared" si="393"/>
        <v>0</v>
      </c>
    </row>
    <row r="3006" spans="1:9">
      <c r="A3006" s="4">
        <v>407010050</v>
      </c>
      <c r="B3006" s="100" t="s">
        <v>1135</v>
      </c>
      <c r="C3006" s="100" t="s">
        <v>4748</v>
      </c>
      <c r="D3006" s="534">
        <v>777.23</v>
      </c>
      <c r="E3006" s="368">
        <v>0</v>
      </c>
      <c r="F3006" s="45">
        <f t="shared" si="391"/>
        <v>0</v>
      </c>
      <c r="G3006" s="46">
        <f t="shared" si="392"/>
        <v>0</v>
      </c>
      <c r="H3006" s="45">
        <f t="shared" si="393"/>
        <v>0</v>
      </c>
    </row>
    <row r="3007" spans="1:9">
      <c r="A3007" s="4">
        <v>407010068</v>
      </c>
      <c r="B3007" s="100" t="s">
        <v>1136</v>
      </c>
      <c r="C3007" s="100" t="s">
        <v>4749</v>
      </c>
      <c r="D3007" s="534">
        <v>1914.57</v>
      </c>
      <c r="E3007" s="368">
        <v>0</v>
      </c>
      <c r="F3007" s="45">
        <f t="shared" si="391"/>
        <v>0</v>
      </c>
      <c r="G3007" s="46">
        <f t="shared" si="392"/>
        <v>0</v>
      </c>
      <c r="H3007" s="45">
        <f t="shared" si="393"/>
        <v>0</v>
      </c>
    </row>
    <row r="3008" spans="1:9">
      <c r="A3008" s="4">
        <v>407010076</v>
      </c>
      <c r="B3008" s="100" t="s">
        <v>1137</v>
      </c>
      <c r="C3008" s="100" t="s">
        <v>4750</v>
      </c>
      <c r="D3008" s="534">
        <v>1185.67</v>
      </c>
      <c r="E3008" s="368">
        <v>0</v>
      </c>
      <c r="F3008" s="45">
        <f t="shared" si="391"/>
        <v>0</v>
      </c>
      <c r="G3008" s="46">
        <f t="shared" si="392"/>
        <v>0</v>
      </c>
      <c r="H3008" s="45">
        <f t="shared" si="393"/>
        <v>0</v>
      </c>
    </row>
    <row r="3009" spans="1:9">
      <c r="A3009" s="4">
        <v>407010084</v>
      </c>
      <c r="B3009" s="100" t="s">
        <v>1138</v>
      </c>
      <c r="C3009" s="100" t="s">
        <v>2152</v>
      </c>
      <c r="D3009" s="534">
        <v>794.88</v>
      </c>
      <c r="E3009" s="368">
        <v>0</v>
      </c>
      <c r="F3009" s="45">
        <f t="shared" si="391"/>
        <v>0</v>
      </c>
      <c r="G3009" s="46">
        <f t="shared" si="392"/>
        <v>0</v>
      </c>
      <c r="H3009" s="45">
        <f t="shared" si="393"/>
        <v>0</v>
      </c>
    </row>
    <row r="3010" spans="1:9">
      <c r="A3010" s="4">
        <v>407010092</v>
      </c>
      <c r="B3010" s="100" t="s">
        <v>1139</v>
      </c>
      <c r="C3010" s="100" t="s">
        <v>4751</v>
      </c>
      <c r="D3010" s="534">
        <v>787.65</v>
      </c>
      <c r="E3010" s="368">
        <v>0</v>
      </c>
      <c r="F3010" s="111">
        <f t="shared" si="391"/>
        <v>0</v>
      </c>
      <c r="G3010" s="64">
        <f t="shared" si="392"/>
        <v>0</v>
      </c>
      <c r="H3010" s="111">
        <f t="shared" si="393"/>
        <v>0</v>
      </c>
      <c r="I3010" s="114"/>
    </row>
    <row r="3011" spans="1:9">
      <c r="A3011" s="4">
        <v>407010106</v>
      </c>
      <c r="B3011" s="100" t="s">
        <v>1140</v>
      </c>
      <c r="C3011" s="100" t="s">
        <v>4752</v>
      </c>
      <c r="D3011" s="534">
        <v>787.65</v>
      </c>
      <c r="E3011" s="368">
        <v>0</v>
      </c>
      <c r="F3011" s="111">
        <f t="shared" si="391"/>
        <v>0</v>
      </c>
      <c r="G3011" s="64">
        <f t="shared" si="392"/>
        <v>0</v>
      </c>
      <c r="H3011" s="111">
        <f t="shared" si="393"/>
        <v>0</v>
      </c>
      <c r="I3011" s="114"/>
    </row>
    <row r="3012" spans="1:9">
      <c r="A3012" s="4">
        <v>407010114</v>
      </c>
      <c r="B3012" s="100" t="s">
        <v>1141</v>
      </c>
      <c r="C3012" s="100" t="s">
        <v>2153</v>
      </c>
      <c r="D3012" s="534">
        <v>787.85</v>
      </c>
      <c r="E3012" s="368">
        <v>0</v>
      </c>
      <c r="F3012" s="111">
        <f t="shared" si="391"/>
        <v>0</v>
      </c>
      <c r="G3012" s="64">
        <f t="shared" si="392"/>
        <v>0</v>
      </c>
      <c r="H3012" s="111">
        <f t="shared" si="393"/>
        <v>0</v>
      </c>
      <c r="I3012" s="114"/>
    </row>
    <row r="3013" spans="1:9" ht="14.25" customHeight="1">
      <c r="A3013" s="4">
        <v>407010130</v>
      </c>
      <c r="B3013" s="100" t="s">
        <v>1142</v>
      </c>
      <c r="C3013" s="100" t="s">
        <v>2154</v>
      </c>
      <c r="D3013" s="534">
        <v>902.19</v>
      </c>
      <c r="E3013" s="368">
        <v>0</v>
      </c>
      <c r="F3013" s="111">
        <f t="shared" si="391"/>
        <v>0</v>
      </c>
      <c r="G3013" s="64">
        <f t="shared" si="392"/>
        <v>0</v>
      </c>
      <c r="H3013" s="111">
        <f t="shared" si="393"/>
        <v>0</v>
      </c>
      <c r="I3013" s="114"/>
    </row>
    <row r="3014" spans="1:9">
      <c r="A3014" s="4">
        <v>407010149</v>
      </c>
      <c r="B3014" s="100" t="s">
        <v>1143</v>
      </c>
      <c r="C3014" s="100" t="s">
        <v>4753</v>
      </c>
      <c r="D3014" s="534">
        <v>701.15</v>
      </c>
      <c r="E3014" s="368">
        <v>0</v>
      </c>
      <c r="F3014" s="111">
        <f t="shared" si="391"/>
        <v>0</v>
      </c>
      <c r="G3014" s="64">
        <f t="shared" si="392"/>
        <v>0</v>
      </c>
      <c r="H3014" s="111">
        <f t="shared" si="393"/>
        <v>0</v>
      </c>
      <c r="I3014" s="114"/>
    </row>
    <row r="3015" spans="1:9">
      <c r="A3015" s="4">
        <v>407010157</v>
      </c>
      <c r="B3015" s="100" t="s">
        <v>1144</v>
      </c>
      <c r="C3015" s="100" t="s">
        <v>4754</v>
      </c>
      <c r="D3015" s="534">
        <v>609.16</v>
      </c>
      <c r="E3015" s="368">
        <v>0</v>
      </c>
      <c r="F3015" s="111">
        <f t="shared" si="391"/>
        <v>0</v>
      </c>
      <c r="G3015" s="64">
        <f t="shared" si="392"/>
        <v>0</v>
      </c>
      <c r="H3015" s="111">
        <f t="shared" si="393"/>
        <v>0</v>
      </c>
      <c r="I3015" s="114"/>
    </row>
    <row r="3016" spans="1:9">
      <c r="A3016" s="4">
        <v>407010165</v>
      </c>
      <c r="B3016" s="100" t="s">
        <v>1145</v>
      </c>
      <c r="C3016" s="100" t="s">
        <v>2155</v>
      </c>
      <c r="D3016" s="534">
        <v>902.18</v>
      </c>
      <c r="E3016" s="368">
        <v>0</v>
      </c>
      <c r="F3016" s="111">
        <f t="shared" si="391"/>
        <v>0</v>
      </c>
      <c r="G3016" s="64">
        <f t="shared" si="392"/>
        <v>0</v>
      </c>
      <c r="H3016" s="111">
        <f t="shared" si="393"/>
        <v>0</v>
      </c>
      <c r="I3016" s="114"/>
    </row>
    <row r="3017" spans="1:9">
      <c r="A3017" s="4">
        <v>407010190</v>
      </c>
      <c r="B3017" s="100" t="s">
        <v>1146</v>
      </c>
      <c r="C3017" s="100" t="s">
        <v>2156</v>
      </c>
      <c r="D3017" s="534">
        <v>687.76</v>
      </c>
      <c r="E3017" s="368">
        <v>0</v>
      </c>
      <c r="F3017" s="111">
        <f t="shared" si="391"/>
        <v>0</v>
      </c>
      <c r="G3017" s="64">
        <f t="shared" si="392"/>
        <v>0</v>
      </c>
      <c r="H3017" s="111">
        <f t="shared" si="393"/>
        <v>0</v>
      </c>
      <c r="I3017" s="114"/>
    </row>
    <row r="3018" spans="1:9">
      <c r="A3018" s="4">
        <v>407010211</v>
      </c>
      <c r="B3018" s="100" t="s">
        <v>3095</v>
      </c>
      <c r="C3018" s="100" t="s">
        <v>4755</v>
      </c>
      <c r="D3018" s="534">
        <v>550.58000000000004</v>
      </c>
      <c r="E3018" s="368">
        <v>0</v>
      </c>
      <c r="F3018" s="111">
        <f t="shared" si="391"/>
        <v>0</v>
      </c>
      <c r="G3018" s="64">
        <f t="shared" si="392"/>
        <v>0</v>
      </c>
      <c r="H3018" s="111">
        <f t="shared" si="393"/>
        <v>0</v>
      </c>
      <c r="I3018" s="114"/>
    </row>
    <row r="3019" spans="1:9">
      <c r="A3019" s="4">
        <v>407010220</v>
      </c>
      <c r="B3019" s="100" t="s">
        <v>1147</v>
      </c>
      <c r="C3019" s="100" t="s">
        <v>2157</v>
      </c>
      <c r="D3019" s="534">
        <v>687.76</v>
      </c>
      <c r="E3019" s="368">
        <v>0</v>
      </c>
      <c r="F3019" s="111">
        <f t="shared" si="391"/>
        <v>0</v>
      </c>
      <c r="G3019" s="64">
        <f t="shared" si="392"/>
        <v>0</v>
      </c>
      <c r="H3019" s="111">
        <f t="shared" si="393"/>
        <v>0</v>
      </c>
      <c r="I3019" s="114"/>
    </row>
    <row r="3020" spans="1:9">
      <c r="A3020" s="4">
        <v>407010238</v>
      </c>
      <c r="B3020" s="100" t="s">
        <v>3096</v>
      </c>
      <c r="C3020" s="100" t="s">
        <v>4756</v>
      </c>
      <c r="D3020" s="534">
        <v>520.55999999999995</v>
      </c>
      <c r="E3020" s="368">
        <v>0</v>
      </c>
      <c r="F3020" s="111">
        <f t="shared" si="391"/>
        <v>0</v>
      </c>
      <c r="G3020" s="64">
        <f t="shared" si="392"/>
        <v>0</v>
      </c>
      <c r="H3020" s="111">
        <f t="shared" si="393"/>
        <v>0</v>
      </c>
      <c r="I3020" s="114"/>
    </row>
    <row r="3021" spans="1:9">
      <c r="A3021" s="4">
        <v>407010270</v>
      </c>
      <c r="B3021" s="100" t="s">
        <v>1148</v>
      </c>
      <c r="C3021" s="100" t="s">
        <v>2158</v>
      </c>
      <c r="D3021" s="534">
        <v>902.19</v>
      </c>
      <c r="E3021" s="368">
        <v>0</v>
      </c>
      <c r="F3021" s="111">
        <f t="shared" si="391"/>
        <v>0</v>
      </c>
      <c r="G3021" s="64">
        <f t="shared" si="392"/>
        <v>0</v>
      </c>
      <c r="H3021" s="111">
        <f t="shared" si="393"/>
        <v>0</v>
      </c>
      <c r="I3021" s="114"/>
    </row>
    <row r="3022" spans="1:9">
      <c r="A3022" s="4">
        <v>407010289</v>
      </c>
      <c r="B3022" s="100" t="s">
        <v>1149</v>
      </c>
      <c r="C3022" s="100" t="s">
        <v>4757</v>
      </c>
      <c r="D3022" s="534">
        <v>2270.21</v>
      </c>
      <c r="E3022" s="368">
        <v>0</v>
      </c>
      <c r="F3022" s="111">
        <f t="shared" si="391"/>
        <v>0</v>
      </c>
      <c r="G3022" s="64">
        <f t="shared" si="392"/>
        <v>0</v>
      </c>
      <c r="H3022" s="111">
        <f t="shared" si="393"/>
        <v>0</v>
      </c>
      <c r="I3022" s="114"/>
    </row>
    <row r="3023" spans="1:9">
      <c r="A3023" s="4">
        <v>407010297</v>
      </c>
      <c r="B3023" s="100" t="s">
        <v>1150</v>
      </c>
      <c r="C3023" s="100" t="s">
        <v>2159</v>
      </c>
      <c r="D3023" s="534">
        <v>822.91</v>
      </c>
      <c r="E3023" s="368">
        <v>0</v>
      </c>
      <c r="F3023" s="111">
        <f t="shared" si="391"/>
        <v>0</v>
      </c>
      <c r="G3023" s="64">
        <f t="shared" si="392"/>
        <v>0</v>
      </c>
      <c r="H3023" s="111">
        <f t="shared" si="393"/>
        <v>0</v>
      </c>
      <c r="I3023" s="114"/>
    </row>
    <row r="3024" spans="1:9">
      <c r="A3024" s="4">
        <v>407010300</v>
      </c>
      <c r="B3024" s="100" t="s">
        <v>1151</v>
      </c>
      <c r="C3024" s="100" t="s">
        <v>2160</v>
      </c>
      <c r="D3024" s="534">
        <v>766.06</v>
      </c>
      <c r="E3024" s="368">
        <v>0</v>
      </c>
      <c r="F3024" s="111">
        <f t="shared" si="391"/>
        <v>0</v>
      </c>
      <c r="G3024" s="64">
        <f t="shared" si="392"/>
        <v>0</v>
      </c>
      <c r="H3024" s="111">
        <f t="shared" si="393"/>
        <v>0</v>
      </c>
      <c r="I3024" s="114"/>
    </row>
    <row r="3025" spans="1:9">
      <c r="A3025" s="4">
        <v>407010319</v>
      </c>
      <c r="B3025" s="100" t="s">
        <v>1152</v>
      </c>
      <c r="C3025" s="100" t="s">
        <v>4758</v>
      </c>
      <c r="D3025" s="534">
        <v>799.13</v>
      </c>
      <c r="E3025" s="368">
        <v>0</v>
      </c>
      <c r="F3025" s="111">
        <f t="shared" si="391"/>
        <v>0</v>
      </c>
      <c r="G3025" s="64">
        <f t="shared" si="392"/>
        <v>0</v>
      </c>
      <c r="H3025" s="111">
        <f t="shared" si="393"/>
        <v>0</v>
      </c>
      <c r="I3025" s="114"/>
    </row>
    <row r="3026" spans="1:9">
      <c r="A3026" s="4">
        <v>407010327</v>
      </c>
      <c r="B3026" s="100" t="s">
        <v>1155</v>
      </c>
      <c r="C3026" s="100" t="s">
        <v>4759</v>
      </c>
      <c r="D3026" s="534">
        <v>1846.37</v>
      </c>
      <c r="E3026" s="368">
        <v>0</v>
      </c>
      <c r="F3026" s="111">
        <f t="shared" si="391"/>
        <v>0</v>
      </c>
      <c r="G3026" s="64">
        <f t="shared" si="392"/>
        <v>0</v>
      </c>
      <c r="H3026" s="111">
        <f t="shared" si="393"/>
        <v>0</v>
      </c>
      <c r="I3026" s="114"/>
    </row>
    <row r="3027" spans="1:9">
      <c r="A3027" s="4">
        <v>407010335</v>
      </c>
      <c r="B3027" s="100" t="s">
        <v>3099</v>
      </c>
      <c r="C3027" s="100" t="s">
        <v>4760</v>
      </c>
      <c r="D3027" s="534">
        <v>709.69</v>
      </c>
      <c r="E3027" s="368">
        <v>0</v>
      </c>
      <c r="F3027" s="45">
        <f t="shared" si="391"/>
        <v>0</v>
      </c>
      <c r="G3027" s="46">
        <f t="shared" si="392"/>
        <v>0</v>
      </c>
      <c r="H3027" s="45">
        <f t="shared" si="393"/>
        <v>0</v>
      </c>
    </row>
    <row r="3028" spans="1:9">
      <c r="A3028" s="4">
        <v>407020012</v>
      </c>
      <c r="B3028" s="100" t="s">
        <v>3100</v>
      </c>
      <c r="C3028" s="100" t="s">
        <v>4761</v>
      </c>
      <c r="D3028" s="534">
        <v>778.46</v>
      </c>
      <c r="E3028" s="368">
        <v>0</v>
      </c>
      <c r="F3028" s="45">
        <f t="shared" si="391"/>
        <v>0</v>
      </c>
      <c r="G3028" s="46">
        <f t="shared" si="392"/>
        <v>0</v>
      </c>
      <c r="H3028" s="45">
        <f t="shared" si="393"/>
        <v>0</v>
      </c>
    </row>
    <row r="3029" spans="1:9">
      <c r="A3029" s="4">
        <v>407020020</v>
      </c>
      <c r="B3029" s="100" t="s">
        <v>1156</v>
      </c>
      <c r="C3029" s="100" t="s">
        <v>4762</v>
      </c>
      <c r="D3029" s="534">
        <v>1403.9</v>
      </c>
      <c r="E3029" s="368">
        <v>0</v>
      </c>
      <c r="F3029" s="111">
        <f t="shared" si="391"/>
        <v>0</v>
      </c>
      <c r="G3029" s="64">
        <f t="shared" si="392"/>
        <v>0</v>
      </c>
      <c r="H3029" s="111">
        <f t="shared" si="393"/>
        <v>0</v>
      </c>
      <c r="I3029" s="114"/>
    </row>
    <row r="3030" spans="1:9">
      <c r="A3030" s="4">
        <v>407020039</v>
      </c>
      <c r="B3030" s="100" t="s">
        <v>1157</v>
      </c>
      <c r="C3030" s="100" t="s">
        <v>2161</v>
      </c>
      <c r="D3030" s="534">
        <v>716.48</v>
      </c>
      <c r="E3030" s="368">
        <v>0</v>
      </c>
      <c r="F3030" s="111">
        <f t="shared" si="391"/>
        <v>0</v>
      </c>
      <c r="G3030" s="64">
        <f t="shared" si="392"/>
        <v>0</v>
      </c>
      <c r="H3030" s="111">
        <f t="shared" si="393"/>
        <v>0</v>
      </c>
      <c r="I3030" s="114"/>
    </row>
    <row r="3031" spans="1:9">
      <c r="A3031" s="4">
        <v>407020063</v>
      </c>
      <c r="B3031" s="100" t="s">
        <v>1158</v>
      </c>
      <c r="C3031" s="100" t="s">
        <v>2162</v>
      </c>
      <c r="D3031" s="534">
        <v>414.62</v>
      </c>
      <c r="E3031" s="368">
        <v>0</v>
      </c>
      <c r="F3031" s="111">
        <f t="shared" si="391"/>
        <v>0</v>
      </c>
      <c r="G3031" s="64">
        <f t="shared" si="392"/>
        <v>0</v>
      </c>
      <c r="H3031" s="111">
        <f t="shared" si="393"/>
        <v>0</v>
      </c>
      <c r="I3031" s="114"/>
    </row>
    <row r="3032" spans="1:9">
      <c r="A3032" s="4">
        <v>407020071</v>
      </c>
      <c r="B3032" s="100" t="s">
        <v>3103</v>
      </c>
      <c r="C3032" s="100" t="s">
        <v>4763</v>
      </c>
      <c r="D3032" s="534">
        <v>421.4</v>
      </c>
      <c r="E3032" s="368">
        <v>0</v>
      </c>
      <c r="F3032" s="111">
        <f t="shared" si="391"/>
        <v>0</v>
      </c>
      <c r="G3032" s="64">
        <f t="shared" si="392"/>
        <v>0</v>
      </c>
      <c r="H3032" s="111">
        <f t="shared" si="393"/>
        <v>0</v>
      </c>
      <c r="I3032" s="114"/>
    </row>
    <row r="3033" spans="1:9">
      <c r="A3033" s="4">
        <v>407020101</v>
      </c>
      <c r="B3033" s="100" t="s">
        <v>1159</v>
      </c>
      <c r="C3033" s="100" t="s">
        <v>2163</v>
      </c>
      <c r="D3033" s="534">
        <v>1817.45</v>
      </c>
      <c r="E3033" s="368">
        <v>0</v>
      </c>
      <c r="F3033" s="111">
        <f t="shared" si="391"/>
        <v>0</v>
      </c>
      <c r="G3033" s="64">
        <f t="shared" si="392"/>
        <v>0</v>
      </c>
      <c r="H3033" s="111">
        <f t="shared" si="393"/>
        <v>0</v>
      </c>
      <c r="I3033" s="114"/>
    </row>
    <row r="3034" spans="1:9">
      <c r="A3034" s="4">
        <v>407020136</v>
      </c>
      <c r="B3034" s="100" t="s">
        <v>1160</v>
      </c>
      <c r="C3034" s="100" t="s">
        <v>2164</v>
      </c>
      <c r="D3034" s="534">
        <v>1403.91</v>
      </c>
      <c r="E3034" s="368">
        <v>0</v>
      </c>
      <c r="F3034" s="111">
        <f t="shared" si="391"/>
        <v>0</v>
      </c>
      <c r="G3034" s="64">
        <f t="shared" si="392"/>
        <v>0</v>
      </c>
      <c r="H3034" s="111">
        <f t="shared" si="393"/>
        <v>0</v>
      </c>
      <c r="I3034" s="114"/>
    </row>
    <row r="3035" spans="1:9">
      <c r="A3035" s="4">
        <v>407020144</v>
      </c>
      <c r="B3035" s="100" t="s">
        <v>3106</v>
      </c>
      <c r="C3035" s="100" t="s">
        <v>4764</v>
      </c>
      <c r="D3035" s="534">
        <v>629.1</v>
      </c>
      <c r="E3035" s="368">
        <v>0</v>
      </c>
      <c r="F3035" s="111">
        <f t="shared" si="391"/>
        <v>0</v>
      </c>
      <c r="G3035" s="64">
        <f t="shared" si="392"/>
        <v>0</v>
      </c>
      <c r="H3035" s="111">
        <f t="shared" si="393"/>
        <v>0</v>
      </c>
      <c r="I3035" s="114"/>
    </row>
    <row r="3036" spans="1:9">
      <c r="A3036" s="4">
        <v>407020152</v>
      </c>
      <c r="B3036" s="100" t="s">
        <v>1161</v>
      </c>
      <c r="C3036" s="100" t="s">
        <v>2165</v>
      </c>
      <c r="D3036" s="534">
        <v>1173.77</v>
      </c>
      <c r="E3036" s="368">
        <v>0</v>
      </c>
      <c r="F3036" s="111">
        <f t="shared" ref="F3036:F3067" si="394">D3036*E3036</f>
        <v>0</v>
      </c>
      <c r="G3036" s="64">
        <f t="shared" ref="G3036:G3067" si="395">E3036/12</f>
        <v>0</v>
      </c>
      <c r="H3036" s="111">
        <f t="shared" ref="H3036:H3067" si="396">F3036/12</f>
        <v>0</v>
      </c>
      <c r="I3036" s="114"/>
    </row>
    <row r="3037" spans="1:9">
      <c r="A3037" s="4">
        <v>407020179</v>
      </c>
      <c r="B3037" s="100" t="s">
        <v>3107</v>
      </c>
      <c r="C3037" s="100" t="s">
        <v>4765</v>
      </c>
      <c r="D3037" s="534">
        <v>125.47</v>
      </c>
      <c r="E3037" s="368">
        <v>0</v>
      </c>
      <c r="F3037" s="111">
        <f t="shared" si="394"/>
        <v>0</v>
      </c>
      <c r="G3037" s="64">
        <f t="shared" si="395"/>
        <v>0</v>
      </c>
      <c r="H3037" s="111">
        <f t="shared" si="396"/>
        <v>0</v>
      </c>
      <c r="I3037" s="114"/>
    </row>
    <row r="3038" spans="1:9">
      <c r="A3038" s="4">
        <v>407020187</v>
      </c>
      <c r="B3038" s="100" t="s">
        <v>1162</v>
      </c>
      <c r="C3038" s="100" t="s">
        <v>2166</v>
      </c>
      <c r="D3038" s="534">
        <v>159.15</v>
      </c>
      <c r="E3038" s="368">
        <v>0</v>
      </c>
      <c r="F3038" s="111">
        <f t="shared" si="394"/>
        <v>0</v>
      </c>
      <c r="G3038" s="64">
        <f t="shared" si="395"/>
        <v>0</v>
      </c>
      <c r="H3038" s="111">
        <f t="shared" si="396"/>
        <v>0</v>
      </c>
      <c r="I3038" s="114"/>
    </row>
    <row r="3039" spans="1:9">
      <c r="A3039" s="4">
        <v>407020195</v>
      </c>
      <c r="B3039" s="100" t="s">
        <v>1163</v>
      </c>
      <c r="C3039" s="100" t="s">
        <v>4208</v>
      </c>
      <c r="D3039" s="534">
        <v>170.47</v>
      </c>
      <c r="E3039" s="368">
        <v>0</v>
      </c>
      <c r="F3039" s="111">
        <f t="shared" si="394"/>
        <v>0</v>
      </c>
      <c r="G3039" s="64">
        <f t="shared" si="395"/>
        <v>0</v>
      </c>
      <c r="H3039" s="111">
        <f t="shared" si="396"/>
        <v>0</v>
      </c>
      <c r="I3039" s="114"/>
    </row>
    <row r="3040" spans="1:9">
      <c r="A3040" s="4">
        <v>407020209</v>
      </c>
      <c r="B3040" s="100" t="s">
        <v>1164</v>
      </c>
      <c r="C3040" s="100" t="s">
        <v>4766</v>
      </c>
      <c r="D3040" s="534">
        <v>468.38</v>
      </c>
      <c r="E3040" s="368">
        <v>0</v>
      </c>
      <c r="F3040" s="111">
        <f t="shared" si="394"/>
        <v>0</v>
      </c>
      <c r="G3040" s="64">
        <f t="shared" si="395"/>
        <v>0</v>
      </c>
      <c r="H3040" s="111">
        <f t="shared" si="396"/>
        <v>0</v>
      </c>
      <c r="I3040" s="114"/>
    </row>
    <row r="3041" spans="1:9">
      <c r="A3041" s="4">
        <v>407020217</v>
      </c>
      <c r="B3041" s="100" t="s">
        <v>1165</v>
      </c>
      <c r="C3041" s="100" t="s">
        <v>2167</v>
      </c>
      <c r="D3041" s="534">
        <v>1217.2</v>
      </c>
      <c r="E3041" s="368">
        <v>0</v>
      </c>
      <c r="F3041" s="111">
        <f t="shared" si="394"/>
        <v>0</v>
      </c>
      <c r="G3041" s="64">
        <f t="shared" si="395"/>
        <v>0</v>
      </c>
      <c r="H3041" s="111">
        <f t="shared" si="396"/>
        <v>0</v>
      </c>
      <c r="I3041" s="114"/>
    </row>
    <row r="3042" spans="1:9">
      <c r="A3042" s="4">
        <v>407020225</v>
      </c>
      <c r="B3042" s="100" t="s">
        <v>1166</v>
      </c>
      <c r="C3042" s="100" t="s">
        <v>2168</v>
      </c>
      <c r="D3042" s="534">
        <v>1174.3599999999999</v>
      </c>
      <c r="E3042" s="368">
        <v>0</v>
      </c>
      <c r="F3042" s="111">
        <f t="shared" si="394"/>
        <v>0</v>
      </c>
      <c r="G3042" s="64">
        <f t="shared" si="395"/>
        <v>0</v>
      </c>
      <c r="H3042" s="111">
        <f t="shared" si="396"/>
        <v>0</v>
      </c>
      <c r="I3042" s="114"/>
    </row>
    <row r="3043" spans="1:9">
      <c r="A3043" s="4">
        <v>407020233</v>
      </c>
      <c r="B3043" s="100" t="s">
        <v>1167</v>
      </c>
      <c r="C3043" s="100" t="s">
        <v>4767</v>
      </c>
      <c r="D3043" s="534">
        <v>629.12</v>
      </c>
      <c r="E3043" s="368">
        <v>0</v>
      </c>
      <c r="F3043" s="111">
        <f t="shared" si="394"/>
        <v>0</v>
      </c>
      <c r="G3043" s="64">
        <f t="shared" si="395"/>
        <v>0</v>
      </c>
      <c r="H3043" s="111">
        <f t="shared" si="396"/>
        <v>0</v>
      </c>
      <c r="I3043" s="114"/>
    </row>
    <row r="3044" spans="1:9">
      <c r="A3044" s="4">
        <v>407020241</v>
      </c>
      <c r="B3044" s="100" t="s">
        <v>1168</v>
      </c>
      <c r="C3044" s="100" t="s">
        <v>2169</v>
      </c>
      <c r="D3044" s="534">
        <v>788.04</v>
      </c>
      <c r="E3044" s="368">
        <v>0</v>
      </c>
      <c r="F3044" s="111">
        <f t="shared" si="394"/>
        <v>0</v>
      </c>
      <c r="G3044" s="64">
        <f t="shared" si="395"/>
        <v>0</v>
      </c>
      <c r="H3044" s="111">
        <f t="shared" si="396"/>
        <v>0</v>
      </c>
      <c r="I3044" s="114"/>
    </row>
    <row r="3045" spans="1:9">
      <c r="A3045" s="4">
        <v>407020250</v>
      </c>
      <c r="B3045" s="100" t="s">
        <v>1169</v>
      </c>
      <c r="C3045" s="100" t="s">
        <v>4768</v>
      </c>
      <c r="D3045" s="534">
        <v>246.81</v>
      </c>
      <c r="E3045" s="368">
        <v>0</v>
      </c>
      <c r="F3045" s="111">
        <f t="shared" si="394"/>
        <v>0</v>
      </c>
      <c r="G3045" s="64">
        <f t="shared" si="395"/>
        <v>0</v>
      </c>
      <c r="H3045" s="111">
        <f t="shared" si="396"/>
        <v>0</v>
      </c>
      <c r="I3045" s="114"/>
    </row>
    <row r="3046" spans="1:9">
      <c r="A3046" s="4">
        <v>407020268</v>
      </c>
      <c r="B3046" s="100" t="s">
        <v>1170</v>
      </c>
      <c r="C3046" s="100" t="s">
        <v>2170</v>
      </c>
      <c r="D3046" s="534">
        <v>335.35</v>
      </c>
      <c r="E3046" s="368">
        <v>0</v>
      </c>
      <c r="F3046" s="111">
        <f t="shared" si="394"/>
        <v>0</v>
      </c>
      <c r="G3046" s="64">
        <f t="shared" si="395"/>
        <v>0</v>
      </c>
      <c r="H3046" s="111">
        <f t="shared" si="396"/>
        <v>0</v>
      </c>
      <c r="I3046" s="114"/>
    </row>
    <row r="3047" spans="1:9">
      <c r="A3047" s="4">
        <v>407020276</v>
      </c>
      <c r="B3047" s="100" t="s">
        <v>1171</v>
      </c>
      <c r="C3047" s="100" t="s">
        <v>2171</v>
      </c>
      <c r="D3047" s="534">
        <v>650.08000000000004</v>
      </c>
      <c r="E3047" s="368">
        <v>0</v>
      </c>
      <c r="F3047" s="111">
        <f t="shared" si="394"/>
        <v>0</v>
      </c>
      <c r="G3047" s="64">
        <f t="shared" si="395"/>
        <v>0</v>
      </c>
      <c r="H3047" s="111">
        <f t="shared" si="396"/>
        <v>0</v>
      </c>
      <c r="I3047" s="114"/>
    </row>
    <row r="3048" spans="1:9">
      <c r="A3048" s="4">
        <v>407020284</v>
      </c>
      <c r="B3048" s="100" t="s">
        <v>1172</v>
      </c>
      <c r="C3048" s="100" t="s">
        <v>2172</v>
      </c>
      <c r="D3048" s="534">
        <v>650.09</v>
      </c>
      <c r="E3048" s="368">
        <v>0</v>
      </c>
      <c r="F3048" s="111">
        <f t="shared" si="394"/>
        <v>0</v>
      </c>
      <c r="G3048" s="64">
        <f t="shared" si="395"/>
        <v>0</v>
      </c>
      <c r="H3048" s="111">
        <f t="shared" si="396"/>
        <v>0</v>
      </c>
      <c r="I3048" s="114"/>
    </row>
    <row r="3049" spans="1:9">
      <c r="A3049" s="4">
        <v>407020292</v>
      </c>
      <c r="B3049" s="100" t="s">
        <v>1173</v>
      </c>
      <c r="C3049" s="100" t="s">
        <v>2173</v>
      </c>
      <c r="D3049" s="534">
        <v>896.25</v>
      </c>
      <c r="E3049" s="368">
        <v>0</v>
      </c>
      <c r="F3049" s="111">
        <f t="shared" si="394"/>
        <v>0</v>
      </c>
      <c r="G3049" s="64">
        <f t="shared" si="395"/>
        <v>0</v>
      </c>
      <c r="H3049" s="111">
        <f t="shared" si="396"/>
        <v>0</v>
      </c>
      <c r="I3049" s="114"/>
    </row>
    <row r="3050" spans="1:9">
      <c r="A3050" s="4">
        <v>407020306</v>
      </c>
      <c r="B3050" s="100" t="s">
        <v>1174</v>
      </c>
      <c r="C3050" s="100" t="s">
        <v>4769</v>
      </c>
      <c r="D3050" s="534">
        <v>374.14</v>
      </c>
      <c r="E3050" s="368">
        <v>0</v>
      </c>
      <c r="F3050" s="111">
        <f t="shared" si="394"/>
        <v>0</v>
      </c>
      <c r="G3050" s="64">
        <f t="shared" si="395"/>
        <v>0</v>
      </c>
      <c r="H3050" s="111">
        <f t="shared" si="396"/>
        <v>0</v>
      </c>
      <c r="I3050" s="114"/>
    </row>
    <row r="3051" spans="1:9">
      <c r="A3051" s="4">
        <v>407020314</v>
      </c>
      <c r="B3051" s="100" t="s">
        <v>1175</v>
      </c>
      <c r="C3051" s="100" t="s">
        <v>2174</v>
      </c>
      <c r="D3051" s="534">
        <v>363.9</v>
      </c>
      <c r="E3051" s="368">
        <v>0</v>
      </c>
      <c r="F3051" s="111">
        <f t="shared" si="394"/>
        <v>0</v>
      </c>
      <c r="G3051" s="64">
        <f t="shared" si="395"/>
        <v>0</v>
      </c>
      <c r="H3051" s="111">
        <f t="shared" si="396"/>
        <v>0</v>
      </c>
      <c r="I3051" s="114"/>
    </row>
    <row r="3052" spans="1:9">
      <c r="A3052" s="4">
        <v>407020322</v>
      </c>
      <c r="B3052" s="100" t="s">
        <v>1176</v>
      </c>
      <c r="C3052" s="100" t="s">
        <v>2175</v>
      </c>
      <c r="D3052" s="534">
        <v>315.94</v>
      </c>
      <c r="E3052" s="368">
        <v>0</v>
      </c>
      <c r="F3052" s="111">
        <f t="shared" si="394"/>
        <v>0</v>
      </c>
      <c r="G3052" s="64">
        <f t="shared" si="395"/>
        <v>0</v>
      </c>
      <c r="H3052" s="111">
        <f t="shared" si="396"/>
        <v>0</v>
      </c>
      <c r="I3052" s="114"/>
    </row>
    <row r="3053" spans="1:9">
      <c r="A3053" s="4">
        <v>407020349</v>
      </c>
      <c r="B3053" s="100" t="s">
        <v>1177</v>
      </c>
      <c r="C3053" s="100" t="s">
        <v>4770</v>
      </c>
      <c r="D3053" s="534">
        <v>378.69</v>
      </c>
      <c r="E3053" s="368">
        <v>0</v>
      </c>
      <c r="F3053" s="111">
        <f t="shared" si="394"/>
        <v>0</v>
      </c>
      <c r="G3053" s="64">
        <f t="shared" si="395"/>
        <v>0</v>
      </c>
      <c r="H3053" s="111">
        <f t="shared" si="396"/>
        <v>0</v>
      </c>
      <c r="I3053" s="114"/>
    </row>
    <row r="3054" spans="1:9">
      <c r="A3054" s="4">
        <v>407020357</v>
      </c>
      <c r="B3054" s="100" t="s">
        <v>1178</v>
      </c>
      <c r="C3054" s="100" t="s">
        <v>2176</v>
      </c>
      <c r="D3054" s="534">
        <v>942.57</v>
      </c>
      <c r="E3054" s="368">
        <v>0</v>
      </c>
      <c r="F3054" s="111">
        <f t="shared" si="394"/>
        <v>0</v>
      </c>
      <c r="G3054" s="64">
        <f t="shared" si="395"/>
        <v>0</v>
      </c>
      <c r="H3054" s="111">
        <f t="shared" si="396"/>
        <v>0</v>
      </c>
      <c r="I3054" s="114"/>
    </row>
    <row r="3055" spans="1:9">
      <c r="A3055" s="4">
        <v>407020365</v>
      </c>
      <c r="B3055" s="100" t="s">
        <v>1180</v>
      </c>
      <c r="C3055" s="100" t="s">
        <v>2177</v>
      </c>
      <c r="D3055" s="534">
        <v>178.24</v>
      </c>
      <c r="E3055" s="368">
        <v>0</v>
      </c>
      <c r="F3055" s="111">
        <f t="shared" si="394"/>
        <v>0</v>
      </c>
      <c r="G3055" s="64">
        <f t="shared" si="395"/>
        <v>0</v>
      </c>
      <c r="H3055" s="111">
        <f t="shared" si="396"/>
        <v>0</v>
      </c>
      <c r="I3055" s="114"/>
    </row>
    <row r="3056" spans="1:9">
      <c r="A3056" s="4">
        <v>407020381</v>
      </c>
      <c r="B3056" s="100" t="s">
        <v>1181</v>
      </c>
      <c r="C3056" s="100" t="s">
        <v>4771</v>
      </c>
      <c r="D3056" s="534">
        <v>394.05</v>
      </c>
      <c r="E3056" s="368">
        <v>0</v>
      </c>
      <c r="F3056" s="45">
        <f t="shared" si="394"/>
        <v>0</v>
      </c>
      <c r="G3056" s="46">
        <f t="shared" si="395"/>
        <v>0</v>
      </c>
      <c r="H3056" s="45">
        <f t="shared" si="396"/>
        <v>0</v>
      </c>
    </row>
    <row r="3057" spans="1:9">
      <c r="A3057" s="4">
        <v>407020403</v>
      </c>
      <c r="B3057" s="100" t="s">
        <v>1182</v>
      </c>
      <c r="C3057" s="100" t="s">
        <v>2178</v>
      </c>
      <c r="D3057" s="534">
        <v>374.14</v>
      </c>
      <c r="E3057" s="368">
        <v>0</v>
      </c>
      <c r="F3057" s="111">
        <f t="shared" si="394"/>
        <v>0</v>
      </c>
      <c r="G3057" s="64">
        <f t="shared" si="395"/>
        <v>0</v>
      </c>
      <c r="H3057" s="111">
        <f t="shared" si="396"/>
        <v>0</v>
      </c>
      <c r="I3057" s="114"/>
    </row>
    <row r="3058" spans="1:9">
      <c r="A3058" s="4">
        <v>407020420</v>
      </c>
      <c r="B3058" s="100" t="s">
        <v>1183</v>
      </c>
      <c r="C3058" s="100" t="s">
        <v>2179</v>
      </c>
      <c r="D3058" s="534">
        <v>791.22</v>
      </c>
      <c r="E3058" s="368">
        <v>0</v>
      </c>
      <c r="F3058" s="111">
        <f t="shared" si="394"/>
        <v>0</v>
      </c>
      <c r="G3058" s="64">
        <f t="shared" si="395"/>
        <v>0</v>
      </c>
      <c r="H3058" s="111">
        <f t="shared" si="396"/>
        <v>0</v>
      </c>
      <c r="I3058" s="114"/>
    </row>
    <row r="3059" spans="1:9">
      <c r="A3059" s="4">
        <v>407020438</v>
      </c>
      <c r="B3059" s="100" t="s">
        <v>1184</v>
      </c>
      <c r="C3059" s="100" t="s">
        <v>2180</v>
      </c>
      <c r="D3059" s="534">
        <v>427.17</v>
      </c>
      <c r="E3059" s="368">
        <v>0</v>
      </c>
      <c r="F3059" s="111">
        <f t="shared" si="394"/>
        <v>0</v>
      </c>
      <c r="G3059" s="64">
        <f t="shared" si="395"/>
        <v>0</v>
      </c>
      <c r="H3059" s="111">
        <f t="shared" si="396"/>
        <v>0</v>
      </c>
      <c r="I3059" s="114"/>
    </row>
    <row r="3060" spans="1:9">
      <c r="A3060" s="4">
        <v>407020446</v>
      </c>
      <c r="B3060" s="100" t="s">
        <v>1185</v>
      </c>
      <c r="C3060" s="100" t="s">
        <v>2181</v>
      </c>
      <c r="D3060" s="534">
        <v>1453.79</v>
      </c>
      <c r="E3060" s="368">
        <v>0</v>
      </c>
      <c r="F3060" s="111">
        <f t="shared" si="394"/>
        <v>0</v>
      </c>
      <c r="G3060" s="64">
        <f t="shared" si="395"/>
        <v>0</v>
      </c>
      <c r="H3060" s="111">
        <f t="shared" si="396"/>
        <v>0</v>
      </c>
      <c r="I3060" s="114"/>
    </row>
    <row r="3061" spans="1:9">
      <c r="A3061" s="4">
        <v>407020454</v>
      </c>
      <c r="B3061" s="100" t="s">
        <v>1186</v>
      </c>
      <c r="C3061" s="100" t="s">
        <v>2182</v>
      </c>
      <c r="D3061" s="534">
        <v>212.85</v>
      </c>
      <c r="E3061" s="368">
        <v>0</v>
      </c>
      <c r="F3061" s="111">
        <f t="shared" si="394"/>
        <v>0</v>
      </c>
      <c r="G3061" s="64">
        <f t="shared" si="395"/>
        <v>0</v>
      </c>
      <c r="H3061" s="111">
        <f t="shared" si="396"/>
        <v>0</v>
      </c>
      <c r="I3061" s="114"/>
    </row>
    <row r="3062" spans="1:9">
      <c r="A3062" s="4">
        <v>407020462</v>
      </c>
      <c r="B3062" s="100" t="s">
        <v>1187</v>
      </c>
      <c r="C3062" s="100" t="s">
        <v>2183</v>
      </c>
      <c r="D3062" s="534">
        <v>1433.83</v>
      </c>
      <c r="E3062" s="368">
        <v>0</v>
      </c>
      <c r="F3062" s="111">
        <f t="shared" si="394"/>
        <v>0</v>
      </c>
      <c r="G3062" s="64">
        <f t="shared" si="395"/>
        <v>0</v>
      </c>
      <c r="H3062" s="111">
        <f t="shared" si="396"/>
        <v>0</v>
      </c>
      <c r="I3062" s="114"/>
    </row>
    <row r="3063" spans="1:9">
      <c r="A3063" s="4">
        <v>407020470</v>
      </c>
      <c r="B3063" s="100" t="s">
        <v>1188</v>
      </c>
      <c r="C3063" s="100" t="s">
        <v>2184</v>
      </c>
      <c r="D3063" s="534">
        <v>944.53</v>
      </c>
      <c r="E3063" s="368">
        <v>0</v>
      </c>
      <c r="F3063" s="111">
        <f t="shared" si="394"/>
        <v>0</v>
      </c>
      <c r="G3063" s="64">
        <f t="shared" si="395"/>
        <v>0</v>
      </c>
      <c r="H3063" s="111">
        <f t="shared" si="396"/>
        <v>0</v>
      </c>
      <c r="I3063" s="114"/>
    </row>
    <row r="3064" spans="1:9">
      <c r="A3064" s="4">
        <v>407030018</v>
      </c>
      <c r="B3064" s="100" t="s">
        <v>1189</v>
      </c>
      <c r="C3064" s="100" t="s">
        <v>2185</v>
      </c>
      <c r="D3064" s="534">
        <v>239.45</v>
      </c>
      <c r="E3064" s="368">
        <v>0</v>
      </c>
      <c r="F3064" s="111">
        <f t="shared" si="394"/>
        <v>0</v>
      </c>
      <c r="G3064" s="64">
        <f t="shared" si="395"/>
        <v>0</v>
      </c>
      <c r="H3064" s="111">
        <f t="shared" si="396"/>
        <v>0</v>
      </c>
      <c r="I3064" s="114"/>
    </row>
    <row r="3065" spans="1:9">
      <c r="A3065" s="4">
        <v>407030026</v>
      </c>
      <c r="B3065" s="100" t="s">
        <v>1190</v>
      </c>
      <c r="C3065" s="100" t="s">
        <v>2186</v>
      </c>
      <c r="D3065" s="534">
        <v>1017.86</v>
      </c>
      <c r="E3065" s="368">
        <v>0</v>
      </c>
      <c r="F3065" s="111">
        <f t="shared" si="394"/>
        <v>0</v>
      </c>
      <c r="G3065" s="64">
        <f t="shared" si="395"/>
        <v>0</v>
      </c>
      <c r="H3065" s="111">
        <f t="shared" si="396"/>
        <v>0</v>
      </c>
      <c r="I3065" s="114"/>
    </row>
    <row r="3066" spans="1:9">
      <c r="A3066" s="4">
        <v>407030034</v>
      </c>
      <c r="B3066" s="100" t="s">
        <v>1191</v>
      </c>
      <c r="C3066" s="100" t="s">
        <v>2187</v>
      </c>
      <c r="D3066" s="534">
        <v>183.64</v>
      </c>
      <c r="E3066" s="368">
        <v>0</v>
      </c>
      <c r="F3066" s="111">
        <f t="shared" si="394"/>
        <v>0</v>
      </c>
      <c r="G3066" s="64">
        <f t="shared" si="395"/>
        <v>0</v>
      </c>
      <c r="H3066" s="111">
        <f t="shared" si="396"/>
        <v>0</v>
      </c>
      <c r="I3066" s="114"/>
    </row>
    <row r="3067" spans="1:9">
      <c r="A3067" s="4">
        <v>407030042</v>
      </c>
      <c r="B3067" s="100" t="s">
        <v>1192</v>
      </c>
      <c r="C3067" s="100" t="s">
        <v>2188</v>
      </c>
      <c r="D3067" s="534">
        <v>1161.31</v>
      </c>
      <c r="E3067" s="368">
        <v>0</v>
      </c>
      <c r="F3067" s="111">
        <f t="shared" si="394"/>
        <v>0</v>
      </c>
      <c r="G3067" s="64">
        <f t="shared" si="395"/>
        <v>0</v>
      </c>
      <c r="H3067" s="111">
        <f t="shared" si="396"/>
        <v>0</v>
      </c>
      <c r="I3067" s="114"/>
    </row>
    <row r="3068" spans="1:9">
      <c r="A3068" s="4">
        <v>407030069</v>
      </c>
      <c r="B3068" s="100" t="s">
        <v>1193</v>
      </c>
      <c r="C3068" s="100" t="s">
        <v>2189</v>
      </c>
      <c r="D3068" s="534">
        <v>996.34</v>
      </c>
      <c r="E3068" s="368">
        <v>0</v>
      </c>
      <c r="F3068" s="111">
        <f t="shared" ref="F3068:F3107" si="397">D3068*E3068</f>
        <v>0</v>
      </c>
      <c r="G3068" s="64">
        <f t="shared" ref="G3068:G3109" si="398">E3068/12</f>
        <v>0</v>
      </c>
      <c r="H3068" s="111">
        <f t="shared" ref="H3068:H3109" si="399">F3068/12</f>
        <v>0</v>
      </c>
      <c r="I3068" s="114"/>
    </row>
    <row r="3069" spans="1:9">
      <c r="A3069" s="4">
        <v>407030077</v>
      </c>
      <c r="B3069" s="100" t="s">
        <v>1194</v>
      </c>
      <c r="C3069" s="100" t="s">
        <v>4772</v>
      </c>
      <c r="D3069" s="534">
        <v>992.45</v>
      </c>
      <c r="E3069" s="368">
        <v>0</v>
      </c>
      <c r="F3069" s="111">
        <f t="shared" si="397"/>
        <v>0</v>
      </c>
      <c r="G3069" s="64">
        <f t="shared" si="398"/>
        <v>0</v>
      </c>
      <c r="H3069" s="111">
        <f t="shared" si="399"/>
        <v>0</v>
      </c>
      <c r="I3069" s="114"/>
    </row>
    <row r="3070" spans="1:9">
      <c r="A3070" s="4">
        <v>407030123</v>
      </c>
      <c r="B3070" s="100" t="s">
        <v>1195</v>
      </c>
      <c r="C3070" s="100" t="s">
        <v>4773</v>
      </c>
      <c r="D3070" s="534">
        <v>632.5</v>
      </c>
      <c r="E3070" s="368">
        <v>0</v>
      </c>
      <c r="F3070" s="111">
        <f t="shared" si="397"/>
        <v>0</v>
      </c>
      <c r="G3070" s="64">
        <f t="shared" si="398"/>
        <v>0</v>
      </c>
      <c r="H3070" s="111">
        <f t="shared" si="399"/>
        <v>0</v>
      </c>
      <c r="I3070" s="114"/>
    </row>
    <row r="3071" spans="1:9">
      <c r="A3071" s="4">
        <v>407030131</v>
      </c>
      <c r="B3071" s="100" t="s">
        <v>3115</v>
      </c>
      <c r="C3071" s="100" t="s">
        <v>4774</v>
      </c>
      <c r="D3071" s="534">
        <v>569.39</v>
      </c>
      <c r="E3071" s="368">
        <v>0</v>
      </c>
      <c r="F3071" s="111">
        <f t="shared" si="397"/>
        <v>0</v>
      </c>
      <c r="G3071" s="64">
        <f t="shared" si="398"/>
        <v>0</v>
      </c>
      <c r="H3071" s="111">
        <f t="shared" si="399"/>
        <v>0</v>
      </c>
      <c r="I3071" s="114"/>
    </row>
    <row r="3072" spans="1:9">
      <c r="A3072" s="4">
        <v>407030140</v>
      </c>
      <c r="B3072" s="100" t="s">
        <v>1196</v>
      </c>
      <c r="C3072" s="100" t="s">
        <v>4775</v>
      </c>
      <c r="D3072" s="534">
        <v>617.41</v>
      </c>
      <c r="E3072" s="368">
        <v>0</v>
      </c>
      <c r="F3072" s="111">
        <f t="shared" si="397"/>
        <v>0</v>
      </c>
      <c r="G3072" s="64">
        <f t="shared" si="398"/>
        <v>0</v>
      </c>
      <c r="H3072" s="111">
        <f t="shared" si="399"/>
        <v>0</v>
      </c>
      <c r="I3072" s="114"/>
    </row>
    <row r="3073" spans="1:9">
      <c r="A3073" s="4">
        <v>407030158</v>
      </c>
      <c r="B3073" s="100" t="s">
        <v>1197</v>
      </c>
      <c r="C3073" s="100" t="s">
        <v>4776</v>
      </c>
      <c r="D3073" s="534">
        <v>564.79</v>
      </c>
      <c r="E3073" s="368">
        <v>0</v>
      </c>
      <c r="F3073" s="111">
        <f t="shared" si="397"/>
        <v>0</v>
      </c>
      <c r="G3073" s="64">
        <f t="shared" si="398"/>
        <v>0</v>
      </c>
      <c r="H3073" s="111">
        <f t="shared" si="399"/>
        <v>0</v>
      </c>
      <c r="I3073" s="114"/>
    </row>
    <row r="3074" spans="1:9">
      <c r="A3074" s="4">
        <v>407030166</v>
      </c>
      <c r="B3074" s="100" t="s">
        <v>1198</v>
      </c>
      <c r="C3074" s="100" t="s">
        <v>2190</v>
      </c>
      <c r="D3074" s="534">
        <v>975.98</v>
      </c>
      <c r="E3074" s="368">
        <v>0</v>
      </c>
      <c r="F3074" s="111">
        <f t="shared" si="397"/>
        <v>0</v>
      </c>
      <c r="G3074" s="64">
        <f t="shared" si="398"/>
        <v>0</v>
      </c>
      <c r="H3074" s="111">
        <f t="shared" si="399"/>
        <v>0</v>
      </c>
      <c r="I3074" s="114"/>
    </row>
    <row r="3075" spans="1:9">
      <c r="A3075" s="4">
        <v>407030174</v>
      </c>
      <c r="B3075" s="100" t="s">
        <v>1199</v>
      </c>
      <c r="C3075" s="100" t="s">
        <v>4777</v>
      </c>
      <c r="D3075" s="534">
        <v>1195.01</v>
      </c>
      <c r="E3075" s="368">
        <v>0</v>
      </c>
      <c r="F3075" s="111">
        <f t="shared" si="397"/>
        <v>0</v>
      </c>
      <c r="G3075" s="64">
        <f t="shared" si="398"/>
        <v>0</v>
      </c>
      <c r="H3075" s="111">
        <f t="shared" si="399"/>
        <v>0</v>
      </c>
      <c r="I3075" s="114"/>
    </row>
    <row r="3076" spans="1:9">
      <c r="A3076" s="4">
        <v>407030182</v>
      </c>
      <c r="B3076" s="100" t="s">
        <v>1200</v>
      </c>
      <c r="C3076" s="100" t="s">
        <v>2191</v>
      </c>
      <c r="D3076" s="534">
        <v>1110.8699999999999</v>
      </c>
      <c r="E3076" s="368">
        <v>0</v>
      </c>
      <c r="F3076" s="111">
        <f t="shared" si="397"/>
        <v>0</v>
      </c>
      <c r="G3076" s="64">
        <f t="shared" si="398"/>
        <v>0</v>
      </c>
      <c r="H3076" s="111">
        <f t="shared" si="399"/>
        <v>0</v>
      </c>
      <c r="I3076" s="114"/>
    </row>
    <row r="3077" spans="1:9">
      <c r="A3077" s="4">
        <v>407030204</v>
      </c>
      <c r="B3077" s="100" t="s">
        <v>1201</v>
      </c>
      <c r="C3077" s="100" t="s">
        <v>4778</v>
      </c>
      <c r="D3077" s="534">
        <v>1110.8699999999999</v>
      </c>
      <c r="E3077" s="368">
        <v>0</v>
      </c>
      <c r="F3077" s="111">
        <f t="shared" si="397"/>
        <v>0</v>
      </c>
      <c r="G3077" s="64">
        <f t="shared" si="398"/>
        <v>0</v>
      </c>
      <c r="H3077" s="111">
        <f t="shared" si="399"/>
        <v>0</v>
      </c>
      <c r="I3077" s="114"/>
    </row>
    <row r="3078" spans="1:9">
      <c r="A3078" s="4">
        <v>407030212</v>
      </c>
      <c r="B3078" s="100" t="s">
        <v>1202</v>
      </c>
      <c r="C3078" s="100" t="s">
        <v>2192</v>
      </c>
      <c r="D3078" s="534">
        <v>859.07</v>
      </c>
      <c r="E3078" s="368">
        <v>0</v>
      </c>
      <c r="F3078" s="111">
        <f t="shared" si="397"/>
        <v>0</v>
      </c>
      <c r="G3078" s="64">
        <f t="shared" si="398"/>
        <v>0</v>
      </c>
      <c r="H3078" s="111">
        <f t="shared" si="399"/>
        <v>0</v>
      </c>
      <c r="I3078" s="114"/>
    </row>
    <row r="3079" spans="1:9">
      <c r="A3079" s="4">
        <v>407030220</v>
      </c>
      <c r="B3079" s="100" t="s">
        <v>1203</v>
      </c>
      <c r="C3079" s="100" t="s">
        <v>4779</v>
      </c>
      <c r="D3079" s="534">
        <v>863.53</v>
      </c>
      <c r="E3079" s="368">
        <v>0</v>
      </c>
      <c r="F3079" s="45">
        <f t="shared" si="397"/>
        <v>0</v>
      </c>
      <c r="G3079" s="46">
        <f t="shared" si="398"/>
        <v>0</v>
      </c>
      <c r="H3079" s="45">
        <f t="shared" si="399"/>
        <v>0</v>
      </c>
    </row>
    <row r="3080" spans="1:9">
      <c r="A3080" s="4">
        <v>407030247</v>
      </c>
      <c r="B3080" s="100" t="s">
        <v>1204</v>
      </c>
      <c r="C3080" s="100" t="s">
        <v>4780</v>
      </c>
      <c r="D3080" s="534">
        <v>774.95</v>
      </c>
      <c r="E3080" s="368">
        <v>0</v>
      </c>
      <c r="F3080" s="45">
        <f t="shared" si="397"/>
        <v>0</v>
      </c>
      <c r="G3080" s="46">
        <f t="shared" si="398"/>
        <v>0</v>
      </c>
      <c r="H3080" s="45">
        <f t="shared" si="399"/>
        <v>0</v>
      </c>
    </row>
    <row r="3081" spans="1:9">
      <c r="A3081" s="4">
        <v>407040013</v>
      </c>
      <c r="B3081" s="100" t="s">
        <v>3118</v>
      </c>
      <c r="C3081" s="100" t="s">
        <v>4781</v>
      </c>
      <c r="D3081" s="534">
        <v>684.13</v>
      </c>
      <c r="E3081" s="368">
        <v>0</v>
      </c>
      <c r="F3081" s="111">
        <f t="shared" si="397"/>
        <v>0</v>
      </c>
      <c r="G3081" s="64">
        <f t="shared" si="398"/>
        <v>0</v>
      </c>
      <c r="H3081" s="111">
        <f t="shared" si="399"/>
        <v>0</v>
      </c>
      <c r="I3081" s="114"/>
    </row>
    <row r="3082" spans="1:9">
      <c r="A3082" s="4">
        <v>407040021</v>
      </c>
      <c r="B3082" s="100" t="s">
        <v>1205</v>
      </c>
      <c r="C3082" s="100" t="s">
        <v>4782</v>
      </c>
      <c r="D3082" s="534">
        <v>1603.46</v>
      </c>
      <c r="E3082" s="368">
        <v>0</v>
      </c>
      <c r="F3082" s="111">
        <f t="shared" si="397"/>
        <v>0</v>
      </c>
      <c r="G3082" s="64">
        <f t="shared" si="398"/>
        <v>0</v>
      </c>
      <c r="H3082" s="111">
        <f t="shared" si="399"/>
        <v>0</v>
      </c>
      <c r="I3082" s="114"/>
    </row>
    <row r="3083" spans="1:9">
      <c r="A3083" s="4">
        <v>407040030</v>
      </c>
      <c r="B3083" s="100" t="s">
        <v>1206</v>
      </c>
      <c r="C3083" s="100" t="s">
        <v>4783</v>
      </c>
      <c r="D3083" s="534">
        <v>1577.6</v>
      </c>
      <c r="E3083" s="368">
        <v>0</v>
      </c>
      <c r="F3083" s="111">
        <f t="shared" si="397"/>
        <v>0</v>
      </c>
      <c r="G3083" s="64">
        <f t="shared" si="398"/>
        <v>0</v>
      </c>
      <c r="H3083" s="111">
        <f t="shared" si="399"/>
        <v>0</v>
      </c>
      <c r="I3083" s="114"/>
    </row>
    <row r="3084" spans="1:9">
      <c r="A3084" s="4">
        <v>407040048</v>
      </c>
      <c r="B3084" s="100" t="s">
        <v>1207</v>
      </c>
      <c r="C3084" s="100" t="s">
        <v>4784</v>
      </c>
      <c r="D3084" s="534">
        <v>774.96</v>
      </c>
      <c r="E3084" s="368">
        <v>0</v>
      </c>
      <c r="F3084" s="111">
        <f t="shared" si="397"/>
        <v>0</v>
      </c>
      <c r="G3084" s="64">
        <f t="shared" si="398"/>
        <v>0</v>
      </c>
      <c r="H3084" s="111">
        <f t="shared" si="399"/>
        <v>0</v>
      </c>
      <c r="I3084" s="114"/>
    </row>
    <row r="3085" spans="1:9">
      <c r="A3085" s="4">
        <v>407040056</v>
      </c>
      <c r="B3085" s="100" t="s">
        <v>1208</v>
      </c>
      <c r="C3085" s="100" t="s">
        <v>2193</v>
      </c>
      <c r="D3085" s="534">
        <v>1577.59</v>
      </c>
      <c r="E3085" s="368">
        <v>0</v>
      </c>
      <c r="F3085" s="111">
        <f t="shared" si="397"/>
        <v>0</v>
      </c>
      <c r="G3085" s="64">
        <f t="shared" si="398"/>
        <v>0</v>
      </c>
      <c r="H3085" s="111">
        <f t="shared" si="399"/>
        <v>0</v>
      </c>
      <c r="I3085" s="114"/>
    </row>
    <row r="3086" spans="1:9">
      <c r="A3086" s="4">
        <v>407040064</v>
      </c>
      <c r="B3086" s="100" t="s">
        <v>1209</v>
      </c>
      <c r="C3086" s="100" t="s">
        <v>2194</v>
      </c>
      <c r="D3086" s="534">
        <v>717.13</v>
      </c>
      <c r="E3086" s="368">
        <v>0</v>
      </c>
      <c r="F3086" s="111">
        <f t="shared" si="397"/>
        <v>0</v>
      </c>
      <c r="G3086" s="64">
        <f t="shared" si="398"/>
        <v>0</v>
      </c>
      <c r="H3086" s="111">
        <f t="shared" si="399"/>
        <v>0</v>
      </c>
      <c r="I3086" s="114"/>
    </row>
    <row r="3087" spans="1:9">
      <c r="A3087" s="4">
        <v>407040072</v>
      </c>
      <c r="B3087" s="100" t="s">
        <v>1210</v>
      </c>
      <c r="C3087" s="100" t="s">
        <v>2195</v>
      </c>
      <c r="D3087" s="534">
        <v>982.83</v>
      </c>
      <c r="E3087" s="368">
        <v>0</v>
      </c>
      <c r="F3087" s="111">
        <f t="shared" si="397"/>
        <v>0</v>
      </c>
      <c r="G3087" s="64">
        <f t="shared" si="398"/>
        <v>0</v>
      </c>
      <c r="H3087" s="111">
        <f t="shared" si="399"/>
        <v>0</v>
      </c>
      <c r="I3087" s="114"/>
    </row>
    <row r="3088" spans="1:9">
      <c r="A3088" s="4">
        <v>407040080</v>
      </c>
      <c r="B3088" s="100" t="s">
        <v>1211</v>
      </c>
      <c r="C3088" s="100" t="s">
        <v>2196</v>
      </c>
      <c r="D3088" s="534">
        <v>437.83</v>
      </c>
      <c r="E3088" s="368">
        <v>0</v>
      </c>
      <c r="F3088" s="111">
        <f t="shared" si="397"/>
        <v>0</v>
      </c>
      <c r="G3088" s="64">
        <f t="shared" si="398"/>
        <v>0</v>
      </c>
      <c r="H3088" s="111">
        <f t="shared" si="399"/>
        <v>0</v>
      </c>
      <c r="I3088" s="114"/>
    </row>
    <row r="3089" spans="1:9">
      <c r="A3089" s="4">
        <v>407040099</v>
      </c>
      <c r="B3089" s="100" t="s">
        <v>1212</v>
      </c>
      <c r="C3089" s="100" t="s">
        <v>2197</v>
      </c>
      <c r="D3089" s="534">
        <v>808.13</v>
      </c>
      <c r="E3089" s="368">
        <v>0</v>
      </c>
      <c r="F3089" s="111">
        <f t="shared" si="397"/>
        <v>0</v>
      </c>
      <c r="G3089" s="64">
        <f t="shared" si="398"/>
        <v>0</v>
      </c>
      <c r="H3089" s="111">
        <f t="shared" si="399"/>
        <v>0</v>
      </c>
      <c r="I3089" s="114"/>
    </row>
    <row r="3090" spans="1:9">
      <c r="B3090" s="100" t="s">
        <v>1213</v>
      </c>
      <c r="C3090" s="100" t="s">
        <v>2198</v>
      </c>
      <c r="D3090" s="534">
        <v>830.9</v>
      </c>
      <c r="E3090" s="368">
        <v>0</v>
      </c>
      <c r="F3090" s="111">
        <f t="shared" si="397"/>
        <v>0</v>
      </c>
      <c r="G3090" s="64">
        <f t="shared" si="398"/>
        <v>0</v>
      </c>
      <c r="H3090" s="111">
        <f t="shared" si="399"/>
        <v>0</v>
      </c>
      <c r="I3090" s="114"/>
    </row>
    <row r="3091" spans="1:9">
      <c r="B3091" s="100" t="s">
        <v>1214</v>
      </c>
      <c r="C3091" s="100" t="s">
        <v>2199</v>
      </c>
      <c r="D3091" s="534">
        <v>801.73</v>
      </c>
      <c r="E3091" s="368">
        <v>0</v>
      </c>
      <c r="F3091" s="111">
        <f t="shared" si="397"/>
        <v>0</v>
      </c>
      <c r="G3091" s="64">
        <f t="shared" si="398"/>
        <v>0</v>
      </c>
      <c r="H3091" s="111">
        <f t="shared" si="399"/>
        <v>0</v>
      </c>
      <c r="I3091" s="114"/>
    </row>
    <row r="3092" spans="1:9">
      <c r="B3092" s="100" t="s">
        <v>1215</v>
      </c>
      <c r="C3092" s="100" t="s">
        <v>4785</v>
      </c>
      <c r="D3092" s="534">
        <v>361.54</v>
      </c>
      <c r="E3092" s="368">
        <v>0</v>
      </c>
      <c r="F3092" s="111">
        <f t="shared" si="397"/>
        <v>0</v>
      </c>
      <c r="G3092" s="64">
        <f t="shared" si="398"/>
        <v>0</v>
      </c>
      <c r="H3092" s="111">
        <f t="shared" si="399"/>
        <v>0</v>
      </c>
      <c r="I3092" s="114"/>
    </row>
    <row r="3093" spans="1:9">
      <c r="B3093" s="100" t="s">
        <v>1216</v>
      </c>
      <c r="C3093" s="100" t="s">
        <v>2200</v>
      </c>
      <c r="D3093" s="534">
        <v>539.91999999999996</v>
      </c>
      <c r="E3093" s="368">
        <v>0</v>
      </c>
      <c r="F3093" s="111">
        <f t="shared" si="397"/>
        <v>0</v>
      </c>
      <c r="G3093" s="64">
        <f t="shared" si="398"/>
        <v>0</v>
      </c>
      <c r="H3093" s="111">
        <f t="shared" si="399"/>
        <v>0</v>
      </c>
      <c r="I3093" s="114"/>
    </row>
    <row r="3094" spans="1:9">
      <c r="B3094" s="100" t="s">
        <v>1217</v>
      </c>
      <c r="C3094" s="100" t="s">
        <v>2201</v>
      </c>
      <c r="D3094" s="534">
        <v>610.05999999999995</v>
      </c>
      <c r="E3094" s="368">
        <v>0</v>
      </c>
      <c r="F3094" s="111">
        <f t="shared" si="397"/>
        <v>0</v>
      </c>
      <c r="G3094" s="64">
        <f t="shared" si="398"/>
        <v>0</v>
      </c>
      <c r="H3094" s="111">
        <f t="shared" si="399"/>
        <v>0</v>
      </c>
      <c r="I3094" s="114"/>
    </row>
    <row r="3095" spans="1:9">
      <c r="B3095" s="100" t="s">
        <v>1218</v>
      </c>
      <c r="C3095" s="100" t="s">
        <v>2202</v>
      </c>
      <c r="D3095" s="534">
        <v>637.97</v>
      </c>
      <c r="E3095" s="368">
        <v>0</v>
      </c>
      <c r="F3095" s="111">
        <f t="shared" si="397"/>
        <v>0</v>
      </c>
      <c r="G3095" s="64">
        <f t="shared" si="398"/>
        <v>0</v>
      </c>
      <c r="H3095" s="111">
        <f t="shared" si="399"/>
        <v>0</v>
      </c>
      <c r="I3095" s="114"/>
    </row>
    <row r="3096" spans="1:9">
      <c r="B3096" s="100" t="s">
        <v>1219</v>
      </c>
      <c r="C3096" s="100" t="s">
        <v>2203</v>
      </c>
      <c r="D3096" s="534">
        <v>596.33000000000004</v>
      </c>
      <c r="E3096" s="368">
        <v>0</v>
      </c>
      <c r="F3096" s="111">
        <f t="shared" si="397"/>
        <v>0</v>
      </c>
      <c r="G3096" s="64">
        <f t="shared" si="398"/>
        <v>0</v>
      </c>
      <c r="H3096" s="111">
        <f t="shared" si="399"/>
        <v>0</v>
      </c>
      <c r="I3096" s="114"/>
    </row>
    <row r="3097" spans="1:9">
      <c r="B3097" s="100" t="s">
        <v>1220</v>
      </c>
      <c r="C3097" s="100" t="s">
        <v>2204</v>
      </c>
      <c r="D3097" s="534">
        <v>434.99</v>
      </c>
      <c r="E3097" s="368">
        <v>0</v>
      </c>
      <c r="F3097" s="111">
        <f t="shared" si="397"/>
        <v>0</v>
      </c>
      <c r="G3097" s="64">
        <f t="shared" si="398"/>
        <v>0</v>
      </c>
      <c r="H3097" s="111">
        <f t="shared" si="399"/>
        <v>0</v>
      </c>
      <c r="I3097" s="114"/>
    </row>
    <row r="3098" spans="1:9">
      <c r="A3098" s="4">
        <v>407040102</v>
      </c>
      <c r="B3098" s="100" t="s">
        <v>1221</v>
      </c>
      <c r="C3098" s="100" t="s">
        <v>4786</v>
      </c>
      <c r="D3098" s="534">
        <v>376.95</v>
      </c>
      <c r="E3098" s="368">
        <v>0</v>
      </c>
      <c r="F3098" s="111">
        <f t="shared" si="397"/>
        <v>0</v>
      </c>
      <c r="G3098" s="64">
        <f t="shared" si="398"/>
        <v>0</v>
      </c>
      <c r="H3098" s="111">
        <f t="shared" si="399"/>
        <v>0</v>
      </c>
      <c r="I3098" s="114"/>
    </row>
    <row r="3099" spans="1:9">
      <c r="A3099" s="4">
        <v>407040110</v>
      </c>
      <c r="B3099" s="100" t="s">
        <v>1222</v>
      </c>
      <c r="C3099" s="100" t="s">
        <v>2205</v>
      </c>
      <c r="D3099" s="534">
        <v>419.94</v>
      </c>
      <c r="E3099" s="368">
        <v>0</v>
      </c>
      <c r="F3099" s="111">
        <f t="shared" si="397"/>
        <v>0</v>
      </c>
      <c r="G3099" s="64">
        <f t="shared" si="398"/>
        <v>0</v>
      </c>
      <c r="H3099" s="111">
        <f t="shared" si="399"/>
        <v>0</v>
      </c>
      <c r="I3099" s="114"/>
    </row>
    <row r="3100" spans="1:9">
      <c r="A3100" s="4">
        <v>407040129</v>
      </c>
      <c r="B3100" s="100" t="s">
        <v>1223</v>
      </c>
      <c r="C3100" s="100" t="s">
        <v>4787</v>
      </c>
      <c r="D3100" s="534">
        <v>360.66</v>
      </c>
      <c r="E3100" s="368">
        <v>0</v>
      </c>
      <c r="F3100" s="111">
        <f t="shared" si="397"/>
        <v>0</v>
      </c>
      <c r="G3100" s="64">
        <f t="shared" si="398"/>
        <v>0</v>
      </c>
      <c r="H3100" s="111">
        <f t="shared" si="399"/>
        <v>0</v>
      </c>
      <c r="I3100" s="114"/>
    </row>
    <row r="3101" spans="1:9">
      <c r="A3101" s="4">
        <v>407040137</v>
      </c>
      <c r="B3101" s="100" t="s">
        <v>1224</v>
      </c>
      <c r="C3101" s="100" t="s">
        <v>2206</v>
      </c>
      <c r="D3101" s="534">
        <v>637.19000000000005</v>
      </c>
      <c r="E3101" s="368">
        <v>0</v>
      </c>
      <c r="F3101" s="111">
        <f t="shared" si="397"/>
        <v>0</v>
      </c>
      <c r="G3101" s="64">
        <f t="shared" si="398"/>
        <v>0</v>
      </c>
      <c r="H3101" s="111">
        <f t="shared" si="399"/>
        <v>0</v>
      </c>
      <c r="I3101" s="114"/>
    </row>
    <row r="3102" spans="1:9">
      <c r="A3102" s="4">
        <v>407040145</v>
      </c>
      <c r="B3102" s="100" t="s">
        <v>1225</v>
      </c>
      <c r="C3102" s="100" t="s">
        <v>4788</v>
      </c>
      <c r="D3102" s="534">
        <v>606.15</v>
      </c>
      <c r="E3102" s="368">
        <v>0</v>
      </c>
      <c r="F3102" s="111">
        <f t="shared" si="397"/>
        <v>0</v>
      </c>
      <c r="G3102" s="64">
        <f t="shared" si="398"/>
        <v>0</v>
      </c>
      <c r="H3102" s="111">
        <f t="shared" si="399"/>
        <v>0</v>
      </c>
      <c r="I3102" s="114"/>
    </row>
    <row r="3103" spans="1:9">
      <c r="A3103" s="4">
        <v>407040153</v>
      </c>
      <c r="B3103" s="100" t="s">
        <v>1226</v>
      </c>
      <c r="C3103" s="100" t="s">
        <v>2207</v>
      </c>
      <c r="D3103" s="534">
        <v>829.06</v>
      </c>
      <c r="E3103" s="368">
        <v>0</v>
      </c>
      <c r="F3103" s="111">
        <f t="shared" si="397"/>
        <v>0</v>
      </c>
      <c r="G3103" s="64">
        <f t="shared" si="398"/>
        <v>0</v>
      </c>
      <c r="H3103" s="111">
        <f t="shared" si="399"/>
        <v>0</v>
      </c>
      <c r="I3103" s="114"/>
    </row>
    <row r="3104" spans="1:9">
      <c r="A3104" s="4">
        <v>407040161</v>
      </c>
      <c r="B3104" s="100" t="s">
        <v>2298</v>
      </c>
      <c r="C3104" s="100" t="s">
        <v>4789</v>
      </c>
      <c r="D3104" s="534">
        <v>817.53</v>
      </c>
      <c r="E3104" s="368">
        <v>0</v>
      </c>
      <c r="F3104" s="111">
        <f t="shared" si="397"/>
        <v>0</v>
      </c>
      <c r="G3104" s="64">
        <f t="shared" si="398"/>
        <v>0</v>
      </c>
      <c r="H3104" s="111">
        <f t="shared" si="399"/>
        <v>0</v>
      </c>
      <c r="I3104" s="114"/>
    </row>
    <row r="3105" spans="1:9">
      <c r="A3105" s="4">
        <v>407040170</v>
      </c>
      <c r="B3105" s="100" t="s">
        <v>1227</v>
      </c>
      <c r="C3105" s="100" t="s">
        <v>2209</v>
      </c>
      <c r="D3105" s="534">
        <v>382.19</v>
      </c>
      <c r="E3105" s="368">
        <v>0</v>
      </c>
      <c r="F3105" s="111">
        <f t="shared" si="397"/>
        <v>0</v>
      </c>
      <c r="G3105" s="64">
        <f t="shared" si="398"/>
        <v>0</v>
      </c>
      <c r="H3105" s="111">
        <f t="shared" si="399"/>
        <v>0</v>
      </c>
      <c r="I3105" s="114"/>
    </row>
    <row r="3106" spans="1:9">
      <c r="A3106" s="4">
        <v>407040188</v>
      </c>
      <c r="B3106" s="100" t="s">
        <v>3121</v>
      </c>
      <c r="C3106" s="100" t="s">
        <v>4790</v>
      </c>
      <c r="D3106" s="534">
        <v>499.37</v>
      </c>
      <c r="E3106" s="368">
        <v>0</v>
      </c>
      <c r="F3106" s="111">
        <f t="shared" si="397"/>
        <v>0</v>
      </c>
      <c r="G3106" s="64">
        <f t="shared" si="398"/>
        <v>0</v>
      </c>
      <c r="H3106" s="111">
        <f t="shared" si="399"/>
        <v>0</v>
      </c>
      <c r="I3106" s="114"/>
    </row>
    <row r="3107" spans="1:9">
      <c r="A3107" s="4">
        <v>407040226</v>
      </c>
      <c r="B3107" s="100" t="s">
        <v>1228</v>
      </c>
      <c r="C3107" s="100" t="s">
        <v>2210</v>
      </c>
      <c r="D3107" s="534">
        <v>531.89</v>
      </c>
      <c r="E3107" s="368">
        <v>0</v>
      </c>
      <c r="F3107" s="111">
        <f t="shared" si="397"/>
        <v>0</v>
      </c>
      <c r="G3107" s="64">
        <f t="shared" si="398"/>
        <v>0</v>
      </c>
      <c r="H3107" s="111">
        <f t="shared" si="399"/>
        <v>0</v>
      </c>
      <c r="I3107" s="114"/>
    </row>
    <row r="3108" spans="1:9">
      <c r="A3108" s="4">
        <v>407040242</v>
      </c>
      <c r="B3108" s="100" t="s">
        <v>1229</v>
      </c>
      <c r="C3108" s="100" t="s">
        <v>4791</v>
      </c>
      <c r="D3108" s="534">
        <v>976.25</v>
      </c>
      <c r="E3108" s="368">
        <v>0</v>
      </c>
      <c r="F3108" s="111">
        <f>D3108*E3108</f>
        <v>0</v>
      </c>
      <c r="G3108" s="64">
        <f t="shared" si="398"/>
        <v>0</v>
      </c>
      <c r="H3108" s="111">
        <f t="shared" si="399"/>
        <v>0</v>
      </c>
      <c r="I3108" s="114"/>
    </row>
    <row r="3109" spans="1:9">
      <c r="A3109" s="4">
        <v>407040250</v>
      </c>
      <c r="B3109" s="100" t="s">
        <v>3122</v>
      </c>
      <c r="C3109" s="100" t="s">
        <v>4792</v>
      </c>
      <c r="D3109" s="534">
        <v>798.06</v>
      </c>
      <c r="E3109" s="368">
        <v>0</v>
      </c>
      <c r="F3109" s="111">
        <f>D3109*E3109</f>
        <v>0</v>
      </c>
      <c r="G3109" s="64">
        <f t="shared" si="398"/>
        <v>0</v>
      </c>
      <c r="H3109" s="111">
        <f t="shared" si="399"/>
        <v>0</v>
      </c>
      <c r="I3109" s="114"/>
    </row>
    <row r="3110" spans="1:9">
      <c r="A3110" s="4" t="s">
        <v>1</v>
      </c>
      <c r="B3110" s="606" t="s">
        <v>7872</v>
      </c>
      <c r="C3110" s="607"/>
      <c r="D3110" s="18">
        <f>SUM(D3004:D3109)</f>
        <v>84313.199999999983</v>
      </c>
      <c r="E3110" s="378">
        <f>SUM(E3004:E3109)</f>
        <v>0</v>
      </c>
      <c r="F3110" s="18">
        <f t="shared" ref="F3110:H3110" si="400">SUM(F3004:F3109)</f>
        <v>0</v>
      </c>
      <c r="G3110" s="19">
        <f t="shared" si="400"/>
        <v>0</v>
      </c>
      <c r="H3110" s="18">
        <f t="shared" si="400"/>
        <v>0</v>
      </c>
    </row>
    <row r="3111" spans="1:9">
      <c r="A3111" s="4">
        <v>0</v>
      </c>
      <c r="B3111" s="36"/>
      <c r="C3111" s="36"/>
      <c r="D3111" s="38"/>
      <c r="E3111" s="37"/>
      <c r="F3111" s="38"/>
      <c r="G3111" s="16"/>
      <c r="H3111" s="16"/>
    </row>
    <row r="3112" spans="1:9" ht="18" customHeight="1">
      <c r="A3112" s="4" t="s">
        <v>1230</v>
      </c>
      <c r="B3112" s="585" t="s">
        <v>1230</v>
      </c>
      <c r="C3112" s="586"/>
      <c r="D3112" s="604" t="str">
        <f>D$2519</f>
        <v xml:space="preserve">SIGTAP 08/25
Custo medio AIH
09/24 - 08/25 </v>
      </c>
      <c r="E3112" s="570" t="str">
        <f>E$861</f>
        <v>CNES_ESTABELECIMENTO</v>
      </c>
      <c r="F3112" s="570"/>
      <c r="G3112" s="570"/>
      <c r="H3112" s="570"/>
    </row>
    <row r="3113" spans="1:9" ht="18" customHeight="1">
      <c r="A3113" s="4">
        <v>0</v>
      </c>
      <c r="B3113" s="587"/>
      <c r="C3113" s="588"/>
      <c r="D3113" s="605"/>
      <c r="E3113" s="12" t="s">
        <v>12</v>
      </c>
      <c r="F3113" s="50" t="s">
        <v>3815</v>
      </c>
      <c r="G3113" s="51" t="s">
        <v>3756</v>
      </c>
      <c r="H3113" s="50" t="s">
        <v>3814</v>
      </c>
    </row>
    <row r="3114" spans="1:9">
      <c r="A3114" s="4">
        <v>408010045</v>
      </c>
      <c r="B3114" s="100" t="s">
        <v>1231</v>
      </c>
      <c r="C3114" s="100" t="s">
        <v>4793</v>
      </c>
      <c r="D3114" s="534">
        <v>613.35</v>
      </c>
      <c r="E3114" s="368">
        <v>0</v>
      </c>
      <c r="F3114" s="45">
        <f t="shared" ref="F3114:F3204" si="401">D3114*E3114</f>
        <v>0</v>
      </c>
      <c r="G3114" s="46">
        <f t="shared" ref="G3114:G3204" si="402">E3114/12</f>
        <v>0</v>
      </c>
      <c r="H3114" s="45">
        <f t="shared" ref="H3114:H3204" si="403">F3114/12</f>
        <v>0</v>
      </c>
    </row>
    <row r="3115" spans="1:9">
      <c r="A3115" s="4">
        <v>408010070</v>
      </c>
      <c r="B3115" s="100" t="s">
        <v>1232</v>
      </c>
      <c r="C3115" s="100" t="s">
        <v>4794</v>
      </c>
      <c r="D3115" s="534">
        <v>446.09</v>
      </c>
      <c r="E3115" s="368">
        <v>0</v>
      </c>
      <c r="F3115" s="45">
        <f t="shared" si="401"/>
        <v>0</v>
      </c>
      <c r="G3115" s="46">
        <f t="shared" si="402"/>
        <v>0</v>
      </c>
      <c r="H3115" s="45">
        <f t="shared" si="403"/>
        <v>0</v>
      </c>
    </row>
    <row r="3116" spans="1:9">
      <c r="B3116" s="100" t="s">
        <v>3125</v>
      </c>
      <c r="C3116" s="100" t="s">
        <v>4795</v>
      </c>
      <c r="D3116" s="534">
        <v>1600.27</v>
      </c>
      <c r="E3116" s="368">
        <v>0</v>
      </c>
      <c r="F3116" s="45">
        <f t="shared" si="401"/>
        <v>0</v>
      </c>
      <c r="G3116" s="46">
        <f t="shared" si="402"/>
        <v>0</v>
      </c>
      <c r="H3116" s="45">
        <f t="shared" si="403"/>
        <v>0</v>
      </c>
    </row>
    <row r="3117" spans="1:9">
      <c r="B3117" s="100" t="s">
        <v>1853</v>
      </c>
      <c r="C3117" s="100" t="s">
        <v>4796</v>
      </c>
      <c r="D3117" s="534">
        <v>297.12</v>
      </c>
      <c r="E3117" s="368">
        <v>0</v>
      </c>
      <c r="F3117" s="45">
        <f t="shared" si="401"/>
        <v>0</v>
      </c>
      <c r="G3117" s="46">
        <f t="shared" si="402"/>
        <v>0</v>
      </c>
      <c r="H3117" s="45">
        <f t="shared" si="403"/>
        <v>0</v>
      </c>
    </row>
    <row r="3118" spans="1:9">
      <c r="B3118" s="100" t="s">
        <v>3126</v>
      </c>
      <c r="C3118" s="100" t="s">
        <v>4797</v>
      </c>
      <c r="D3118" s="534">
        <v>284.27</v>
      </c>
      <c r="E3118" s="368">
        <v>0</v>
      </c>
      <c r="F3118" s="45">
        <f t="shared" si="401"/>
        <v>0</v>
      </c>
      <c r="G3118" s="46">
        <f t="shared" si="402"/>
        <v>0</v>
      </c>
      <c r="H3118" s="45">
        <f t="shared" si="403"/>
        <v>0</v>
      </c>
    </row>
    <row r="3119" spans="1:9">
      <c r="B3119" s="100" t="s">
        <v>3128</v>
      </c>
      <c r="C3119" s="100" t="s">
        <v>4217</v>
      </c>
      <c r="D3119" s="534">
        <v>165.99</v>
      </c>
      <c r="E3119" s="368">
        <v>0</v>
      </c>
      <c r="F3119" s="45">
        <f t="shared" si="401"/>
        <v>0</v>
      </c>
      <c r="G3119" s="46">
        <f t="shared" si="402"/>
        <v>0</v>
      </c>
      <c r="H3119" s="45">
        <f t="shared" si="403"/>
        <v>0</v>
      </c>
    </row>
    <row r="3120" spans="1:9">
      <c r="B3120" s="100" t="s">
        <v>1233</v>
      </c>
      <c r="C3120" s="100" t="s">
        <v>4798</v>
      </c>
      <c r="D3120" s="534">
        <v>423.51</v>
      </c>
      <c r="E3120" s="368">
        <v>0</v>
      </c>
      <c r="F3120" s="45">
        <f t="shared" si="401"/>
        <v>0</v>
      </c>
      <c r="G3120" s="46">
        <f t="shared" si="402"/>
        <v>0</v>
      </c>
      <c r="H3120" s="45">
        <f t="shared" si="403"/>
        <v>0</v>
      </c>
    </row>
    <row r="3121" spans="2:8">
      <c r="B3121" s="100" t="s">
        <v>1234</v>
      </c>
      <c r="C3121" s="100" t="s">
        <v>4799</v>
      </c>
      <c r="D3121" s="534">
        <v>378.7</v>
      </c>
      <c r="E3121" s="368">
        <v>0</v>
      </c>
      <c r="F3121" s="45">
        <f t="shared" si="401"/>
        <v>0</v>
      </c>
      <c r="G3121" s="46">
        <f t="shared" si="402"/>
        <v>0</v>
      </c>
      <c r="H3121" s="45">
        <f t="shared" si="403"/>
        <v>0</v>
      </c>
    </row>
    <row r="3122" spans="2:8">
      <c r="B3122" s="100" t="s">
        <v>3129</v>
      </c>
      <c r="C3122" s="100" t="s">
        <v>4800</v>
      </c>
      <c r="D3122" s="534">
        <v>379.15</v>
      </c>
      <c r="E3122" s="368">
        <v>0</v>
      </c>
      <c r="F3122" s="45">
        <f t="shared" si="401"/>
        <v>0</v>
      </c>
      <c r="G3122" s="46">
        <f t="shared" si="402"/>
        <v>0</v>
      </c>
      <c r="H3122" s="45">
        <f t="shared" si="403"/>
        <v>0</v>
      </c>
    </row>
    <row r="3123" spans="2:8">
      <c r="B3123" s="100" t="s">
        <v>1235</v>
      </c>
      <c r="C3123" s="100" t="s">
        <v>4801</v>
      </c>
      <c r="D3123" s="534">
        <v>301.39999999999998</v>
      </c>
      <c r="E3123" s="368">
        <v>0</v>
      </c>
      <c r="F3123" s="45">
        <f t="shared" si="401"/>
        <v>0</v>
      </c>
      <c r="G3123" s="46">
        <f t="shared" si="402"/>
        <v>0</v>
      </c>
      <c r="H3123" s="45">
        <f t="shared" si="403"/>
        <v>0</v>
      </c>
    </row>
    <row r="3124" spans="2:8">
      <c r="B3124" s="100" t="s">
        <v>1236</v>
      </c>
      <c r="C3124" s="100" t="s">
        <v>6812</v>
      </c>
      <c r="D3124" s="534">
        <v>377.59</v>
      </c>
      <c r="E3124" s="368">
        <v>0</v>
      </c>
      <c r="F3124" s="45">
        <f t="shared" si="401"/>
        <v>0</v>
      </c>
      <c r="G3124" s="46">
        <f t="shared" si="402"/>
        <v>0</v>
      </c>
      <c r="H3124" s="45">
        <f t="shared" si="403"/>
        <v>0</v>
      </c>
    </row>
    <row r="3125" spans="2:8">
      <c r="B3125" s="100" t="s">
        <v>1237</v>
      </c>
      <c r="C3125" s="100" t="s">
        <v>4802</v>
      </c>
      <c r="D3125" s="534">
        <v>301.39999999999998</v>
      </c>
      <c r="E3125" s="368">
        <v>0</v>
      </c>
      <c r="F3125" s="45">
        <f t="shared" si="401"/>
        <v>0</v>
      </c>
      <c r="G3125" s="46">
        <f t="shared" si="402"/>
        <v>0</v>
      </c>
      <c r="H3125" s="45">
        <f t="shared" si="403"/>
        <v>0</v>
      </c>
    </row>
    <row r="3126" spans="2:8">
      <c r="B3126" s="100" t="s">
        <v>1238</v>
      </c>
      <c r="C3126" s="100" t="s">
        <v>4803</v>
      </c>
      <c r="D3126" s="534">
        <v>452.9</v>
      </c>
      <c r="E3126" s="368">
        <v>0</v>
      </c>
      <c r="F3126" s="45">
        <f t="shared" si="401"/>
        <v>0</v>
      </c>
      <c r="G3126" s="46">
        <f t="shared" si="402"/>
        <v>0</v>
      </c>
      <c r="H3126" s="45">
        <f t="shared" si="403"/>
        <v>0</v>
      </c>
    </row>
    <row r="3127" spans="2:8">
      <c r="B3127" s="100" t="s">
        <v>1239</v>
      </c>
      <c r="C3127" s="100" t="s">
        <v>4804</v>
      </c>
      <c r="D3127" s="534">
        <v>379.15</v>
      </c>
      <c r="E3127" s="368">
        <v>0</v>
      </c>
      <c r="F3127" s="45">
        <f t="shared" si="401"/>
        <v>0</v>
      </c>
      <c r="G3127" s="46">
        <f t="shared" si="402"/>
        <v>0</v>
      </c>
      <c r="H3127" s="45">
        <f t="shared" si="403"/>
        <v>0</v>
      </c>
    </row>
    <row r="3128" spans="2:8">
      <c r="B3128" s="100" t="s">
        <v>1240</v>
      </c>
      <c r="C3128" s="100" t="s">
        <v>4805</v>
      </c>
      <c r="D3128" s="534">
        <v>284.27</v>
      </c>
      <c r="E3128" s="368">
        <v>0</v>
      </c>
      <c r="F3128" s="45">
        <f t="shared" si="401"/>
        <v>0</v>
      </c>
      <c r="G3128" s="46">
        <f t="shared" si="402"/>
        <v>0</v>
      </c>
      <c r="H3128" s="45">
        <f t="shared" si="403"/>
        <v>0</v>
      </c>
    </row>
    <row r="3129" spans="2:8">
      <c r="B3129" s="100" t="s">
        <v>1241</v>
      </c>
      <c r="C3129" s="100" t="s">
        <v>4806</v>
      </c>
      <c r="D3129" s="534">
        <v>295.75</v>
      </c>
      <c r="E3129" s="368">
        <v>0</v>
      </c>
      <c r="F3129" s="45">
        <f t="shared" si="401"/>
        <v>0</v>
      </c>
      <c r="G3129" s="46">
        <f t="shared" si="402"/>
        <v>0</v>
      </c>
      <c r="H3129" s="45">
        <f t="shared" si="403"/>
        <v>0</v>
      </c>
    </row>
    <row r="3130" spans="2:8">
      <c r="B3130" s="100" t="s">
        <v>1242</v>
      </c>
      <c r="C3130" s="100" t="s">
        <v>4807</v>
      </c>
      <c r="D3130" s="534">
        <v>193.3</v>
      </c>
      <c r="E3130" s="368">
        <v>0</v>
      </c>
      <c r="F3130" s="45">
        <f t="shared" si="401"/>
        <v>0</v>
      </c>
      <c r="G3130" s="46">
        <f t="shared" si="402"/>
        <v>0</v>
      </c>
      <c r="H3130" s="45">
        <f t="shared" si="403"/>
        <v>0</v>
      </c>
    </row>
    <row r="3131" spans="2:8">
      <c r="B3131" s="100" t="s">
        <v>1243</v>
      </c>
      <c r="C3131" s="100" t="s">
        <v>4808</v>
      </c>
      <c r="D3131" s="534">
        <v>359.46</v>
      </c>
      <c r="E3131" s="368">
        <v>0</v>
      </c>
      <c r="F3131" s="45">
        <f t="shared" si="401"/>
        <v>0</v>
      </c>
      <c r="G3131" s="46">
        <f t="shared" si="402"/>
        <v>0</v>
      </c>
      <c r="H3131" s="45">
        <f t="shared" si="403"/>
        <v>0</v>
      </c>
    </row>
    <row r="3132" spans="2:8">
      <c r="B3132" s="100" t="s">
        <v>1244</v>
      </c>
      <c r="C3132" s="100" t="s">
        <v>4809</v>
      </c>
      <c r="D3132" s="534">
        <v>230.37</v>
      </c>
      <c r="E3132" s="368">
        <v>0</v>
      </c>
      <c r="F3132" s="45">
        <f t="shared" si="401"/>
        <v>0</v>
      </c>
      <c r="G3132" s="46">
        <f t="shared" si="402"/>
        <v>0</v>
      </c>
      <c r="H3132" s="45">
        <f t="shared" si="403"/>
        <v>0</v>
      </c>
    </row>
    <row r="3133" spans="2:8">
      <c r="B3133" s="100" t="s">
        <v>3130</v>
      </c>
      <c r="C3133" s="100" t="s">
        <v>4810</v>
      </c>
      <c r="D3133" s="534">
        <v>316.48</v>
      </c>
      <c r="E3133" s="368">
        <v>0</v>
      </c>
      <c r="F3133" s="45">
        <f t="shared" si="401"/>
        <v>0</v>
      </c>
      <c r="G3133" s="46">
        <f t="shared" si="402"/>
        <v>0</v>
      </c>
      <c r="H3133" s="45">
        <f t="shared" si="403"/>
        <v>0</v>
      </c>
    </row>
    <row r="3134" spans="2:8">
      <c r="B3134" s="100" t="s">
        <v>1245</v>
      </c>
      <c r="C3134" s="100" t="s">
        <v>4811</v>
      </c>
      <c r="D3134" s="534">
        <v>282.66000000000003</v>
      </c>
      <c r="E3134" s="368">
        <v>0</v>
      </c>
      <c r="F3134" s="45">
        <f t="shared" si="401"/>
        <v>0</v>
      </c>
      <c r="G3134" s="46">
        <f t="shared" si="402"/>
        <v>0</v>
      </c>
      <c r="H3134" s="45">
        <f t="shared" si="403"/>
        <v>0</v>
      </c>
    </row>
    <row r="3135" spans="2:8">
      <c r="B3135" s="100" t="s">
        <v>1247</v>
      </c>
      <c r="C3135" s="100" t="s">
        <v>4812</v>
      </c>
      <c r="D3135" s="534">
        <v>309.51</v>
      </c>
      <c r="E3135" s="368">
        <v>0</v>
      </c>
      <c r="F3135" s="45">
        <f t="shared" si="401"/>
        <v>0</v>
      </c>
      <c r="G3135" s="46">
        <f t="shared" si="402"/>
        <v>0</v>
      </c>
      <c r="H3135" s="45">
        <f t="shared" si="403"/>
        <v>0</v>
      </c>
    </row>
    <row r="3136" spans="2:8">
      <c r="B3136" s="100" t="s">
        <v>1248</v>
      </c>
      <c r="C3136" s="100" t="s">
        <v>4813</v>
      </c>
      <c r="D3136" s="534">
        <v>200.51</v>
      </c>
      <c r="E3136" s="368">
        <v>0</v>
      </c>
      <c r="F3136" s="45">
        <f t="shared" si="401"/>
        <v>0</v>
      </c>
      <c r="G3136" s="46">
        <f t="shared" si="402"/>
        <v>0</v>
      </c>
      <c r="H3136" s="45">
        <f t="shared" si="403"/>
        <v>0</v>
      </c>
    </row>
    <row r="3137" spans="2:8">
      <c r="B3137" s="100" t="s">
        <v>1855</v>
      </c>
      <c r="C3137" s="100" t="s">
        <v>4814</v>
      </c>
      <c r="D3137" s="534">
        <v>205.53</v>
      </c>
      <c r="E3137" s="368">
        <v>0</v>
      </c>
      <c r="F3137" s="45">
        <f t="shared" si="401"/>
        <v>0</v>
      </c>
      <c r="G3137" s="46">
        <f t="shared" si="402"/>
        <v>0</v>
      </c>
      <c r="H3137" s="45">
        <f t="shared" si="403"/>
        <v>0</v>
      </c>
    </row>
    <row r="3138" spans="2:8">
      <c r="B3138" s="100" t="s">
        <v>3132</v>
      </c>
      <c r="C3138" s="100" t="s">
        <v>4815</v>
      </c>
      <c r="D3138" s="534">
        <v>241.43</v>
      </c>
      <c r="E3138" s="368">
        <v>0</v>
      </c>
      <c r="F3138" s="45">
        <f t="shared" si="401"/>
        <v>0</v>
      </c>
      <c r="G3138" s="46">
        <f t="shared" si="402"/>
        <v>0</v>
      </c>
      <c r="H3138" s="45">
        <f t="shared" si="403"/>
        <v>0</v>
      </c>
    </row>
    <row r="3139" spans="2:8">
      <c r="B3139" s="100" t="s">
        <v>3133</v>
      </c>
      <c r="C3139" s="100" t="s">
        <v>4816</v>
      </c>
      <c r="D3139" s="534">
        <v>205.53</v>
      </c>
      <c r="E3139" s="368">
        <v>0</v>
      </c>
      <c r="F3139" s="45">
        <f t="shared" si="401"/>
        <v>0</v>
      </c>
      <c r="G3139" s="46">
        <f t="shared" si="402"/>
        <v>0</v>
      </c>
      <c r="H3139" s="45">
        <f t="shared" si="403"/>
        <v>0</v>
      </c>
    </row>
    <row r="3140" spans="2:8">
      <c r="B3140" s="100" t="s">
        <v>1249</v>
      </c>
      <c r="C3140" s="100" t="s">
        <v>4218</v>
      </c>
      <c r="D3140" s="534">
        <v>152.37</v>
      </c>
      <c r="E3140" s="368">
        <v>0</v>
      </c>
      <c r="F3140" s="45">
        <f t="shared" si="401"/>
        <v>0</v>
      </c>
      <c r="G3140" s="46">
        <f t="shared" si="402"/>
        <v>0</v>
      </c>
      <c r="H3140" s="45">
        <f t="shared" si="403"/>
        <v>0</v>
      </c>
    </row>
    <row r="3141" spans="2:8">
      <c r="B3141" s="100" t="s">
        <v>1250</v>
      </c>
      <c r="C3141" s="100" t="s">
        <v>4219</v>
      </c>
      <c r="D3141" s="534">
        <v>126.01</v>
      </c>
      <c r="E3141" s="368">
        <v>0</v>
      </c>
      <c r="F3141" s="45">
        <f t="shared" si="401"/>
        <v>0</v>
      </c>
      <c r="G3141" s="46">
        <f t="shared" si="402"/>
        <v>0</v>
      </c>
      <c r="H3141" s="45">
        <f t="shared" si="403"/>
        <v>0</v>
      </c>
    </row>
    <row r="3142" spans="2:8">
      <c r="B3142" s="100" t="s">
        <v>1251</v>
      </c>
      <c r="C3142" s="100" t="s">
        <v>4220</v>
      </c>
      <c r="D3142" s="534">
        <v>107.24</v>
      </c>
      <c r="E3142" s="368">
        <v>0</v>
      </c>
      <c r="F3142" s="45">
        <f t="shared" si="401"/>
        <v>0</v>
      </c>
      <c r="G3142" s="46">
        <f t="shared" si="402"/>
        <v>0</v>
      </c>
      <c r="H3142" s="45">
        <f t="shared" si="403"/>
        <v>0</v>
      </c>
    </row>
    <row r="3143" spans="2:8">
      <c r="B3143" s="100" t="s">
        <v>1252</v>
      </c>
      <c r="C3143" s="100" t="s">
        <v>4221</v>
      </c>
      <c r="D3143" s="534">
        <v>115.45</v>
      </c>
      <c r="E3143" s="368">
        <v>0</v>
      </c>
      <c r="F3143" s="45">
        <f t="shared" si="401"/>
        <v>0</v>
      </c>
      <c r="G3143" s="46">
        <f t="shared" si="402"/>
        <v>0</v>
      </c>
      <c r="H3143" s="45">
        <f t="shared" si="403"/>
        <v>0</v>
      </c>
    </row>
    <row r="3144" spans="2:8">
      <c r="B3144" s="100" t="s">
        <v>1253</v>
      </c>
      <c r="C3144" s="100" t="s">
        <v>4222</v>
      </c>
      <c r="D3144" s="534">
        <v>114.44</v>
      </c>
      <c r="E3144" s="368">
        <v>0</v>
      </c>
      <c r="F3144" s="45">
        <f t="shared" si="401"/>
        <v>0</v>
      </c>
      <c r="G3144" s="46">
        <f t="shared" si="402"/>
        <v>0</v>
      </c>
      <c r="H3144" s="45">
        <f t="shared" si="403"/>
        <v>0</v>
      </c>
    </row>
    <row r="3145" spans="2:8">
      <c r="B3145" s="100" t="s">
        <v>1254</v>
      </c>
      <c r="C3145" s="100" t="s">
        <v>4223</v>
      </c>
      <c r="D3145" s="534">
        <v>115.45</v>
      </c>
      <c r="E3145" s="368">
        <v>0</v>
      </c>
      <c r="F3145" s="45">
        <f t="shared" si="401"/>
        <v>0</v>
      </c>
      <c r="G3145" s="46">
        <f t="shared" si="402"/>
        <v>0</v>
      </c>
      <c r="H3145" s="45">
        <f t="shared" si="403"/>
        <v>0</v>
      </c>
    </row>
    <row r="3146" spans="2:8">
      <c r="B3146" s="100" t="s">
        <v>1255</v>
      </c>
      <c r="C3146" s="100" t="s">
        <v>4224</v>
      </c>
      <c r="D3146" s="534">
        <v>107.24</v>
      </c>
      <c r="E3146" s="368">
        <v>0</v>
      </c>
      <c r="F3146" s="45">
        <f t="shared" si="401"/>
        <v>0</v>
      </c>
      <c r="G3146" s="46">
        <f t="shared" si="402"/>
        <v>0</v>
      </c>
      <c r="H3146" s="45">
        <f t="shared" si="403"/>
        <v>0</v>
      </c>
    </row>
    <row r="3147" spans="2:8">
      <c r="B3147" s="100" t="s">
        <v>3134</v>
      </c>
      <c r="C3147" s="100" t="s">
        <v>4225</v>
      </c>
      <c r="D3147" s="534">
        <v>269.8</v>
      </c>
      <c r="E3147" s="368">
        <v>0</v>
      </c>
      <c r="F3147" s="45">
        <f t="shared" si="401"/>
        <v>0</v>
      </c>
      <c r="G3147" s="46">
        <f t="shared" si="402"/>
        <v>0</v>
      </c>
      <c r="H3147" s="45">
        <f t="shared" si="403"/>
        <v>0</v>
      </c>
    </row>
    <row r="3148" spans="2:8">
      <c r="B3148" s="100" t="s">
        <v>1256</v>
      </c>
      <c r="C3148" s="100" t="s">
        <v>4226</v>
      </c>
      <c r="D3148" s="534">
        <v>107.24</v>
      </c>
      <c r="E3148" s="368">
        <v>0</v>
      </c>
      <c r="F3148" s="45">
        <f t="shared" si="401"/>
        <v>0</v>
      </c>
      <c r="G3148" s="46">
        <f t="shared" si="402"/>
        <v>0</v>
      </c>
      <c r="H3148" s="45">
        <f t="shared" si="403"/>
        <v>0</v>
      </c>
    </row>
    <row r="3149" spans="2:8">
      <c r="B3149" s="100" t="s">
        <v>3139</v>
      </c>
      <c r="C3149" s="100" t="s">
        <v>4227</v>
      </c>
      <c r="D3149" s="534">
        <v>171.94</v>
      </c>
      <c r="E3149" s="368">
        <v>0</v>
      </c>
      <c r="F3149" s="45">
        <f t="shared" si="401"/>
        <v>0</v>
      </c>
      <c r="G3149" s="46">
        <f t="shared" si="402"/>
        <v>0</v>
      </c>
      <c r="H3149" s="45">
        <f t="shared" si="403"/>
        <v>0</v>
      </c>
    </row>
    <row r="3150" spans="2:8">
      <c r="B3150" s="100" t="s">
        <v>1257</v>
      </c>
      <c r="C3150" s="100" t="s">
        <v>4228</v>
      </c>
      <c r="D3150" s="534">
        <v>194.89</v>
      </c>
      <c r="E3150" s="368">
        <v>0</v>
      </c>
      <c r="F3150" s="45">
        <f t="shared" si="401"/>
        <v>0</v>
      </c>
      <c r="G3150" s="46">
        <f t="shared" si="402"/>
        <v>0</v>
      </c>
      <c r="H3150" s="45">
        <f t="shared" si="403"/>
        <v>0</v>
      </c>
    </row>
    <row r="3151" spans="2:8">
      <c r="B3151" s="100" t="s">
        <v>3140</v>
      </c>
      <c r="C3151" s="100" t="s">
        <v>4817</v>
      </c>
      <c r="D3151" s="534">
        <v>366.37</v>
      </c>
      <c r="E3151" s="368">
        <v>0</v>
      </c>
      <c r="F3151" s="45">
        <f t="shared" si="401"/>
        <v>0</v>
      </c>
      <c r="G3151" s="46">
        <f t="shared" si="402"/>
        <v>0</v>
      </c>
      <c r="H3151" s="45">
        <f t="shared" si="403"/>
        <v>0</v>
      </c>
    </row>
    <row r="3152" spans="2:8">
      <c r="B3152" s="100" t="s">
        <v>1258</v>
      </c>
      <c r="C3152" s="100" t="s">
        <v>4818</v>
      </c>
      <c r="D3152" s="534">
        <v>241.15</v>
      </c>
      <c r="E3152" s="368">
        <v>0</v>
      </c>
      <c r="F3152" s="45">
        <f t="shared" si="401"/>
        <v>0</v>
      </c>
      <c r="G3152" s="46">
        <f t="shared" si="402"/>
        <v>0</v>
      </c>
      <c r="H3152" s="45">
        <f t="shared" si="403"/>
        <v>0</v>
      </c>
    </row>
    <row r="3153" spans="2:8">
      <c r="B3153" s="100" t="s">
        <v>1259</v>
      </c>
      <c r="C3153" s="100" t="s">
        <v>4819</v>
      </c>
      <c r="D3153" s="534">
        <v>498.98</v>
      </c>
      <c r="E3153" s="368">
        <v>0</v>
      </c>
      <c r="F3153" s="45">
        <f t="shared" si="401"/>
        <v>0</v>
      </c>
      <c r="G3153" s="46">
        <f t="shared" si="402"/>
        <v>0</v>
      </c>
      <c r="H3153" s="45">
        <f t="shared" si="403"/>
        <v>0</v>
      </c>
    </row>
    <row r="3154" spans="2:8">
      <c r="B3154" s="100" t="s">
        <v>1260</v>
      </c>
      <c r="C3154" s="100" t="s">
        <v>4820</v>
      </c>
      <c r="D3154" s="534">
        <v>192.6</v>
      </c>
      <c r="E3154" s="368">
        <v>0</v>
      </c>
      <c r="F3154" s="45">
        <f t="shared" si="401"/>
        <v>0</v>
      </c>
      <c r="G3154" s="46">
        <f t="shared" si="402"/>
        <v>0</v>
      </c>
      <c r="H3154" s="45">
        <f t="shared" si="403"/>
        <v>0</v>
      </c>
    </row>
    <row r="3155" spans="2:8">
      <c r="B3155" s="100" t="s">
        <v>1261</v>
      </c>
      <c r="C3155" s="100" t="s">
        <v>4821</v>
      </c>
      <c r="D3155" s="534">
        <v>311.42</v>
      </c>
      <c r="E3155" s="368">
        <v>0</v>
      </c>
      <c r="F3155" s="45">
        <f t="shared" si="401"/>
        <v>0</v>
      </c>
      <c r="G3155" s="46">
        <f t="shared" si="402"/>
        <v>0</v>
      </c>
      <c r="H3155" s="45">
        <f t="shared" si="403"/>
        <v>0</v>
      </c>
    </row>
    <row r="3156" spans="2:8">
      <c r="B3156" s="100" t="s">
        <v>1262</v>
      </c>
      <c r="C3156" s="100" t="s">
        <v>4822</v>
      </c>
      <c r="D3156" s="534">
        <v>368.64</v>
      </c>
      <c r="E3156" s="368">
        <v>0</v>
      </c>
      <c r="F3156" s="45">
        <f t="shared" si="401"/>
        <v>0</v>
      </c>
      <c r="G3156" s="46">
        <f t="shared" si="402"/>
        <v>0</v>
      </c>
      <c r="H3156" s="45">
        <f t="shared" si="403"/>
        <v>0</v>
      </c>
    </row>
    <row r="3157" spans="2:8">
      <c r="B3157" s="100" t="s">
        <v>1263</v>
      </c>
      <c r="C3157" s="100" t="s">
        <v>4823</v>
      </c>
      <c r="D3157" s="534">
        <v>258.26</v>
      </c>
      <c r="E3157" s="368">
        <v>0</v>
      </c>
      <c r="F3157" s="45">
        <f t="shared" si="401"/>
        <v>0</v>
      </c>
      <c r="G3157" s="46">
        <f t="shared" si="402"/>
        <v>0</v>
      </c>
      <c r="H3157" s="45">
        <f t="shared" si="403"/>
        <v>0</v>
      </c>
    </row>
    <row r="3158" spans="2:8">
      <c r="B3158" s="100" t="s">
        <v>1264</v>
      </c>
      <c r="C3158" s="100" t="s">
        <v>4824</v>
      </c>
      <c r="D3158" s="534">
        <v>499.74</v>
      </c>
      <c r="E3158" s="368">
        <v>0</v>
      </c>
      <c r="F3158" s="45">
        <f t="shared" si="401"/>
        <v>0</v>
      </c>
      <c r="G3158" s="46">
        <f t="shared" si="402"/>
        <v>0</v>
      </c>
      <c r="H3158" s="45">
        <f t="shared" si="403"/>
        <v>0</v>
      </c>
    </row>
    <row r="3159" spans="2:8">
      <c r="B3159" s="100" t="s">
        <v>1265</v>
      </c>
      <c r="C3159" s="100" t="s">
        <v>4825</v>
      </c>
      <c r="D3159" s="534">
        <v>364.95</v>
      </c>
      <c r="E3159" s="368">
        <v>0</v>
      </c>
      <c r="F3159" s="45">
        <f t="shared" si="401"/>
        <v>0</v>
      </c>
      <c r="G3159" s="46">
        <f t="shared" si="402"/>
        <v>0</v>
      </c>
      <c r="H3159" s="45">
        <f t="shared" si="403"/>
        <v>0</v>
      </c>
    </row>
    <row r="3160" spans="2:8">
      <c r="B3160" s="100" t="s">
        <v>1266</v>
      </c>
      <c r="C3160" s="100" t="s">
        <v>4826</v>
      </c>
      <c r="D3160" s="534">
        <v>253.8</v>
      </c>
      <c r="E3160" s="368">
        <v>0</v>
      </c>
      <c r="F3160" s="45">
        <f t="shared" si="401"/>
        <v>0</v>
      </c>
      <c r="G3160" s="46">
        <f t="shared" si="402"/>
        <v>0</v>
      </c>
      <c r="H3160" s="45">
        <f t="shared" si="403"/>
        <v>0</v>
      </c>
    </row>
    <row r="3161" spans="2:8">
      <c r="B3161" s="100" t="s">
        <v>1267</v>
      </c>
      <c r="C3161" s="100" t="s">
        <v>4827</v>
      </c>
      <c r="D3161" s="534">
        <v>366.37</v>
      </c>
      <c r="E3161" s="368">
        <v>0</v>
      </c>
      <c r="F3161" s="45">
        <f t="shared" si="401"/>
        <v>0</v>
      </c>
      <c r="G3161" s="46">
        <f t="shared" si="402"/>
        <v>0</v>
      </c>
      <c r="H3161" s="45">
        <f t="shared" si="403"/>
        <v>0</v>
      </c>
    </row>
    <row r="3162" spans="2:8">
      <c r="B3162" s="100" t="s">
        <v>1268</v>
      </c>
      <c r="C3162" s="100" t="s">
        <v>4828</v>
      </c>
      <c r="D3162" s="534">
        <v>547.29999999999995</v>
      </c>
      <c r="E3162" s="368">
        <v>0</v>
      </c>
      <c r="F3162" s="45">
        <f t="shared" si="401"/>
        <v>0</v>
      </c>
      <c r="G3162" s="46">
        <f t="shared" si="402"/>
        <v>0</v>
      </c>
      <c r="H3162" s="45">
        <f t="shared" si="403"/>
        <v>0</v>
      </c>
    </row>
    <row r="3163" spans="2:8">
      <c r="B3163" s="100" t="s">
        <v>1269</v>
      </c>
      <c r="C3163" s="100" t="s">
        <v>4829</v>
      </c>
      <c r="D3163" s="534">
        <v>265.29000000000002</v>
      </c>
      <c r="E3163" s="368">
        <v>0</v>
      </c>
      <c r="F3163" s="45">
        <f t="shared" si="401"/>
        <v>0</v>
      </c>
      <c r="G3163" s="46">
        <f t="shared" si="402"/>
        <v>0</v>
      </c>
      <c r="H3163" s="45">
        <f t="shared" si="403"/>
        <v>0</v>
      </c>
    </row>
    <row r="3164" spans="2:8">
      <c r="B3164" s="100" t="s">
        <v>1270</v>
      </c>
      <c r="C3164" s="100" t="s">
        <v>4830</v>
      </c>
      <c r="D3164" s="534">
        <v>201.02</v>
      </c>
      <c r="E3164" s="368">
        <v>0</v>
      </c>
      <c r="F3164" s="45">
        <f t="shared" si="401"/>
        <v>0</v>
      </c>
      <c r="G3164" s="46">
        <f t="shared" si="402"/>
        <v>0</v>
      </c>
      <c r="H3164" s="45">
        <f t="shared" si="403"/>
        <v>0</v>
      </c>
    </row>
    <row r="3165" spans="2:8">
      <c r="B3165" s="100" t="s">
        <v>1271</v>
      </c>
      <c r="C3165" s="100" t="s">
        <v>4831</v>
      </c>
      <c r="D3165" s="534">
        <v>366.37</v>
      </c>
      <c r="E3165" s="368">
        <v>0</v>
      </c>
      <c r="F3165" s="45">
        <f t="shared" si="401"/>
        <v>0</v>
      </c>
      <c r="G3165" s="46">
        <f t="shared" si="402"/>
        <v>0</v>
      </c>
      <c r="H3165" s="45">
        <f t="shared" si="403"/>
        <v>0</v>
      </c>
    </row>
    <row r="3166" spans="2:8">
      <c r="B3166" s="100" t="s">
        <v>1272</v>
      </c>
      <c r="C3166" s="100" t="s">
        <v>4832</v>
      </c>
      <c r="D3166" s="534">
        <v>250.56</v>
      </c>
      <c r="E3166" s="368">
        <v>0</v>
      </c>
      <c r="F3166" s="45">
        <f t="shared" si="401"/>
        <v>0</v>
      </c>
      <c r="G3166" s="46">
        <f t="shared" si="402"/>
        <v>0</v>
      </c>
      <c r="H3166" s="45">
        <f t="shared" si="403"/>
        <v>0</v>
      </c>
    </row>
    <row r="3167" spans="2:8">
      <c r="B3167" s="100" t="s">
        <v>1856</v>
      </c>
      <c r="C3167" s="100" t="s">
        <v>4833</v>
      </c>
      <c r="D3167" s="534">
        <v>219.67</v>
      </c>
      <c r="E3167" s="368">
        <v>0</v>
      </c>
      <c r="F3167" s="45">
        <f t="shared" si="401"/>
        <v>0</v>
      </c>
      <c r="G3167" s="46">
        <f t="shared" si="402"/>
        <v>0</v>
      </c>
      <c r="H3167" s="45">
        <f t="shared" si="403"/>
        <v>0</v>
      </c>
    </row>
    <row r="3168" spans="2:8">
      <c r="B3168" s="100" t="s">
        <v>1273</v>
      </c>
      <c r="C3168" s="100" t="s">
        <v>4834</v>
      </c>
      <c r="D3168" s="534">
        <v>241.43</v>
      </c>
      <c r="E3168" s="368">
        <v>0</v>
      </c>
      <c r="F3168" s="45">
        <f t="shared" si="401"/>
        <v>0</v>
      </c>
      <c r="G3168" s="46">
        <f t="shared" si="402"/>
        <v>0</v>
      </c>
      <c r="H3168" s="45">
        <f t="shared" si="403"/>
        <v>0</v>
      </c>
    </row>
    <row r="3169" spans="1:8">
      <c r="B3169" s="100" t="s">
        <v>3141</v>
      </c>
      <c r="C3169" s="100" t="s">
        <v>4835</v>
      </c>
      <c r="D3169" s="534">
        <v>222.09</v>
      </c>
      <c r="E3169" s="368">
        <v>0</v>
      </c>
      <c r="F3169" s="45">
        <f t="shared" si="401"/>
        <v>0</v>
      </c>
      <c r="G3169" s="46">
        <f t="shared" si="402"/>
        <v>0</v>
      </c>
      <c r="H3169" s="45">
        <f t="shared" si="403"/>
        <v>0</v>
      </c>
    </row>
    <row r="3170" spans="1:8">
      <c r="B3170" s="100" t="s">
        <v>1274</v>
      </c>
      <c r="C3170" s="100" t="s">
        <v>4836</v>
      </c>
      <c r="D3170" s="534">
        <v>261.64</v>
      </c>
      <c r="E3170" s="368">
        <v>0</v>
      </c>
      <c r="F3170" s="45">
        <f t="shared" si="401"/>
        <v>0</v>
      </c>
      <c r="G3170" s="46">
        <f t="shared" si="402"/>
        <v>0</v>
      </c>
      <c r="H3170" s="45">
        <f t="shared" si="403"/>
        <v>0</v>
      </c>
    </row>
    <row r="3171" spans="1:8">
      <c r="B3171" s="100" t="s">
        <v>1275</v>
      </c>
      <c r="C3171" s="100" t="s">
        <v>4837</v>
      </c>
      <c r="D3171" s="534">
        <v>208.94</v>
      </c>
      <c r="E3171" s="368">
        <v>0</v>
      </c>
      <c r="F3171" s="45">
        <f t="shared" si="401"/>
        <v>0</v>
      </c>
      <c r="G3171" s="46">
        <f t="shared" si="402"/>
        <v>0</v>
      </c>
      <c r="H3171" s="45">
        <f t="shared" si="403"/>
        <v>0</v>
      </c>
    </row>
    <row r="3172" spans="1:8">
      <c r="B3172" s="100" t="s">
        <v>1276</v>
      </c>
      <c r="C3172" s="100" t="s">
        <v>4838</v>
      </c>
      <c r="D3172" s="534">
        <v>201.02</v>
      </c>
      <c r="E3172" s="368">
        <v>0</v>
      </c>
      <c r="F3172" s="45">
        <f t="shared" si="401"/>
        <v>0</v>
      </c>
      <c r="G3172" s="46">
        <f t="shared" si="402"/>
        <v>0</v>
      </c>
      <c r="H3172" s="45">
        <f t="shared" si="403"/>
        <v>0</v>
      </c>
    </row>
    <row r="3173" spans="1:8">
      <c r="B3173" s="100" t="s">
        <v>1277</v>
      </c>
      <c r="C3173" s="100" t="s">
        <v>4839</v>
      </c>
      <c r="D3173" s="534">
        <v>192.6</v>
      </c>
      <c r="E3173" s="368">
        <v>0</v>
      </c>
      <c r="F3173" s="45">
        <f t="shared" si="401"/>
        <v>0</v>
      </c>
      <c r="G3173" s="46">
        <f t="shared" si="402"/>
        <v>0</v>
      </c>
      <c r="H3173" s="45">
        <f t="shared" si="403"/>
        <v>0</v>
      </c>
    </row>
    <row r="3174" spans="1:8">
      <c r="B3174" s="100" t="s">
        <v>1278</v>
      </c>
      <c r="C3174" s="100" t="s">
        <v>4840</v>
      </c>
      <c r="D3174" s="534">
        <v>311.42</v>
      </c>
      <c r="E3174" s="368">
        <v>0</v>
      </c>
      <c r="F3174" s="45">
        <f t="shared" si="401"/>
        <v>0</v>
      </c>
      <c r="G3174" s="46">
        <f t="shared" si="402"/>
        <v>0</v>
      </c>
      <c r="H3174" s="45">
        <f t="shared" si="403"/>
        <v>0</v>
      </c>
    </row>
    <row r="3175" spans="1:8">
      <c r="A3175" s="4">
        <v>408010142</v>
      </c>
      <c r="B3175" s="100" t="s">
        <v>1279</v>
      </c>
      <c r="C3175" s="100" t="s">
        <v>4841</v>
      </c>
      <c r="D3175" s="534">
        <v>203.12</v>
      </c>
      <c r="E3175" s="368">
        <v>0</v>
      </c>
      <c r="F3175" s="45">
        <f t="shared" si="401"/>
        <v>0</v>
      </c>
      <c r="G3175" s="46">
        <f t="shared" si="402"/>
        <v>0</v>
      </c>
      <c r="H3175" s="45">
        <f t="shared" si="403"/>
        <v>0</v>
      </c>
    </row>
    <row r="3176" spans="1:8">
      <c r="A3176" s="4">
        <v>408010150</v>
      </c>
      <c r="B3176" s="100" t="s">
        <v>1280</v>
      </c>
      <c r="C3176" s="100" t="s">
        <v>4842</v>
      </c>
      <c r="D3176" s="534">
        <v>471.38</v>
      </c>
      <c r="E3176" s="368">
        <v>0</v>
      </c>
      <c r="F3176" s="45">
        <f t="shared" si="401"/>
        <v>0</v>
      </c>
      <c r="G3176" s="46">
        <f t="shared" si="402"/>
        <v>0</v>
      </c>
      <c r="H3176" s="45">
        <f t="shared" si="403"/>
        <v>0</v>
      </c>
    </row>
    <row r="3177" spans="1:8">
      <c r="A3177" s="4">
        <v>408010177</v>
      </c>
      <c r="B3177" s="100" t="s">
        <v>1281</v>
      </c>
      <c r="C3177" s="100" t="s">
        <v>4843</v>
      </c>
      <c r="D3177" s="534">
        <v>377.31</v>
      </c>
      <c r="E3177" s="368">
        <v>0</v>
      </c>
      <c r="F3177" s="45">
        <f t="shared" si="401"/>
        <v>0</v>
      </c>
      <c r="G3177" s="46">
        <f t="shared" si="402"/>
        <v>0</v>
      </c>
      <c r="H3177" s="45">
        <f t="shared" si="403"/>
        <v>0</v>
      </c>
    </row>
    <row r="3178" spans="1:8">
      <c r="A3178" s="4">
        <v>408010185</v>
      </c>
      <c r="B3178" s="100" t="s">
        <v>1282</v>
      </c>
      <c r="C3178" s="100" t="s">
        <v>4844</v>
      </c>
      <c r="D3178" s="534">
        <v>444.08</v>
      </c>
      <c r="E3178" s="368">
        <v>0</v>
      </c>
      <c r="F3178" s="45">
        <f t="shared" si="401"/>
        <v>0</v>
      </c>
      <c r="G3178" s="46">
        <f t="shared" si="402"/>
        <v>0</v>
      </c>
      <c r="H3178" s="45">
        <f t="shared" si="403"/>
        <v>0</v>
      </c>
    </row>
    <row r="3179" spans="1:8">
      <c r="A3179" s="4">
        <v>408010193</v>
      </c>
      <c r="B3179" s="100" t="s">
        <v>1283</v>
      </c>
      <c r="C3179" s="100" t="s">
        <v>6813</v>
      </c>
      <c r="D3179" s="534">
        <v>229.29</v>
      </c>
      <c r="E3179" s="368">
        <v>0</v>
      </c>
      <c r="F3179" s="45">
        <f t="shared" si="401"/>
        <v>0</v>
      </c>
      <c r="G3179" s="46">
        <f t="shared" si="402"/>
        <v>0</v>
      </c>
      <c r="H3179" s="45">
        <f t="shared" si="403"/>
        <v>0</v>
      </c>
    </row>
    <row r="3180" spans="1:8">
      <c r="A3180" s="4">
        <v>408010207</v>
      </c>
      <c r="B3180" s="100" t="s">
        <v>3142</v>
      </c>
      <c r="C3180" s="100" t="s">
        <v>4845</v>
      </c>
      <c r="D3180" s="534">
        <v>229.29</v>
      </c>
      <c r="E3180" s="368">
        <v>0</v>
      </c>
      <c r="F3180" s="45">
        <f t="shared" si="401"/>
        <v>0</v>
      </c>
      <c r="G3180" s="46">
        <f t="shared" si="402"/>
        <v>0</v>
      </c>
      <c r="H3180" s="45">
        <f t="shared" si="403"/>
        <v>0</v>
      </c>
    </row>
    <row r="3181" spans="1:8">
      <c r="A3181" s="4">
        <v>408010215</v>
      </c>
      <c r="B3181" s="100" t="s">
        <v>1284</v>
      </c>
      <c r="C3181" s="100" t="s">
        <v>4846</v>
      </c>
      <c r="D3181" s="534">
        <v>258.26</v>
      </c>
      <c r="E3181" s="368">
        <v>0</v>
      </c>
      <c r="F3181" s="45">
        <f t="shared" si="401"/>
        <v>0</v>
      </c>
      <c r="G3181" s="46">
        <f t="shared" si="402"/>
        <v>0</v>
      </c>
      <c r="H3181" s="45">
        <f t="shared" si="403"/>
        <v>0</v>
      </c>
    </row>
    <row r="3182" spans="1:8">
      <c r="A3182" s="4">
        <v>408010223</v>
      </c>
      <c r="B3182" s="100" t="s">
        <v>2289</v>
      </c>
      <c r="C3182" s="100" t="s">
        <v>4847</v>
      </c>
      <c r="D3182" s="534">
        <v>192.6</v>
      </c>
      <c r="E3182" s="368">
        <v>0</v>
      </c>
      <c r="F3182" s="45">
        <f t="shared" si="401"/>
        <v>0</v>
      </c>
      <c r="G3182" s="46">
        <f t="shared" si="402"/>
        <v>0</v>
      </c>
      <c r="H3182" s="45">
        <f t="shared" si="403"/>
        <v>0</v>
      </c>
    </row>
    <row r="3183" spans="1:8">
      <c r="A3183" s="4">
        <v>408010231</v>
      </c>
      <c r="B3183" s="100" t="s">
        <v>1285</v>
      </c>
      <c r="C3183" s="100" t="s">
        <v>4848</v>
      </c>
      <c r="D3183" s="534">
        <v>371.88</v>
      </c>
      <c r="E3183" s="368">
        <v>0</v>
      </c>
      <c r="F3183" s="45">
        <f t="shared" si="401"/>
        <v>0</v>
      </c>
      <c r="G3183" s="46">
        <f t="shared" si="402"/>
        <v>0</v>
      </c>
      <c r="H3183" s="45">
        <f t="shared" si="403"/>
        <v>0</v>
      </c>
    </row>
    <row r="3184" spans="1:8">
      <c r="A3184" s="4">
        <v>408020016</v>
      </c>
      <c r="B3184" s="100" t="s">
        <v>1857</v>
      </c>
      <c r="C3184" s="100" t="s">
        <v>4849</v>
      </c>
      <c r="D3184" s="534">
        <v>246.43</v>
      </c>
      <c r="E3184" s="368">
        <v>0</v>
      </c>
      <c r="F3184" s="45">
        <f t="shared" si="401"/>
        <v>0</v>
      </c>
      <c r="G3184" s="46">
        <f t="shared" si="402"/>
        <v>0</v>
      </c>
      <c r="H3184" s="45">
        <f t="shared" si="403"/>
        <v>0</v>
      </c>
    </row>
    <row r="3185" spans="1:9">
      <c r="A3185" s="4">
        <v>408020024</v>
      </c>
      <c r="B3185" s="100" t="s">
        <v>1286</v>
      </c>
      <c r="C3185" s="100" t="s">
        <v>4850</v>
      </c>
      <c r="D3185" s="534">
        <v>764.71</v>
      </c>
      <c r="E3185" s="368">
        <v>0</v>
      </c>
      <c r="F3185" s="45">
        <f t="shared" si="401"/>
        <v>0</v>
      </c>
      <c r="G3185" s="46">
        <f t="shared" si="402"/>
        <v>0</v>
      </c>
      <c r="H3185" s="45">
        <f t="shared" si="403"/>
        <v>0</v>
      </c>
    </row>
    <row r="3186" spans="1:9">
      <c r="A3186" s="4">
        <v>408020032</v>
      </c>
      <c r="B3186" s="100" t="s">
        <v>1287</v>
      </c>
      <c r="C3186" s="100" t="s">
        <v>4851</v>
      </c>
      <c r="D3186" s="534">
        <v>1005.48</v>
      </c>
      <c r="E3186" s="368">
        <v>0</v>
      </c>
      <c r="F3186" s="45">
        <f t="shared" si="401"/>
        <v>0</v>
      </c>
      <c r="G3186" s="46">
        <f t="shared" si="402"/>
        <v>0</v>
      </c>
      <c r="H3186" s="45">
        <f t="shared" si="403"/>
        <v>0</v>
      </c>
    </row>
    <row r="3187" spans="1:9">
      <c r="A3187" s="4">
        <v>408020059</v>
      </c>
      <c r="B3187" s="100" t="s">
        <v>3159</v>
      </c>
      <c r="C3187" s="100" t="s">
        <v>4852</v>
      </c>
      <c r="D3187" s="534">
        <v>1343</v>
      </c>
      <c r="E3187" s="368">
        <v>0</v>
      </c>
      <c r="F3187" s="45">
        <f t="shared" si="401"/>
        <v>0</v>
      </c>
      <c r="G3187" s="46">
        <f t="shared" si="402"/>
        <v>0</v>
      </c>
      <c r="H3187" s="45">
        <f t="shared" si="403"/>
        <v>0</v>
      </c>
    </row>
    <row r="3188" spans="1:9">
      <c r="A3188" s="4">
        <v>408020067</v>
      </c>
      <c r="B3188" s="100" t="s">
        <v>3160</v>
      </c>
      <c r="C3188" s="100" t="s">
        <v>4853</v>
      </c>
      <c r="D3188" s="534">
        <v>1726.52</v>
      </c>
      <c r="E3188" s="368">
        <v>0</v>
      </c>
      <c r="F3188" s="45">
        <f t="shared" si="401"/>
        <v>0</v>
      </c>
      <c r="G3188" s="46">
        <f t="shared" si="402"/>
        <v>0</v>
      </c>
      <c r="H3188" s="45">
        <f t="shared" si="403"/>
        <v>0</v>
      </c>
    </row>
    <row r="3189" spans="1:9">
      <c r="A3189" s="4">
        <v>408020091</v>
      </c>
      <c r="B3189" s="100" t="s">
        <v>1288</v>
      </c>
      <c r="C3189" s="100" t="s">
        <v>4854</v>
      </c>
      <c r="D3189" s="534">
        <v>298.77999999999997</v>
      </c>
      <c r="E3189" s="368">
        <v>0</v>
      </c>
      <c r="F3189" s="45">
        <f t="shared" si="401"/>
        <v>0</v>
      </c>
      <c r="G3189" s="46">
        <f t="shared" si="402"/>
        <v>0</v>
      </c>
      <c r="H3189" s="45">
        <f t="shared" si="403"/>
        <v>0</v>
      </c>
    </row>
    <row r="3190" spans="1:9">
      <c r="A3190" s="4">
        <v>408020105</v>
      </c>
      <c r="B3190" s="100" t="s">
        <v>3164</v>
      </c>
      <c r="C3190" s="100" t="s">
        <v>4855</v>
      </c>
      <c r="D3190" s="534">
        <v>195.99</v>
      </c>
      <c r="E3190" s="368">
        <v>0</v>
      </c>
      <c r="F3190" s="45">
        <f t="shared" si="401"/>
        <v>0</v>
      </c>
      <c r="G3190" s="46">
        <f t="shared" si="402"/>
        <v>0</v>
      </c>
      <c r="H3190" s="45">
        <f t="shared" si="403"/>
        <v>0</v>
      </c>
    </row>
    <row r="3191" spans="1:9">
      <c r="A3191" s="4">
        <v>408020156</v>
      </c>
      <c r="B3191" s="100" t="s">
        <v>1289</v>
      </c>
      <c r="C3191" s="100" t="s">
        <v>4856</v>
      </c>
      <c r="D3191" s="534">
        <v>1178.8599999999999</v>
      </c>
      <c r="E3191" s="368">
        <v>0</v>
      </c>
      <c r="F3191" s="111">
        <f t="shared" si="401"/>
        <v>0</v>
      </c>
      <c r="G3191" s="64">
        <f t="shared" si="402"/>
        <v>0</v>
      </c>
      <c r="H3191" s="111">
        <f t="shared" si="403"/>
        <v>0</v>
      </c>
      <c r="I3191" s="114"/>
    </row>
    <row r="3192" spans="1:9">
      <c r="A3192" s="4">
        <v>408020164</v>
      </c>
      <c r="B3192" s="100" t="s">
        <v>1290</v>
      </c>
      <c r="C3192" s="100" t="s">
        <v>4857</v>
      </c>
      <c r="D3192" s="534">
        <v>1083.6300000000001</v>
      </c>
      <c r="E3192" s="368">
        <v>0</v>
      </c>
      <c r="F3192" s="111">
        <f t="shared" si="401"/>
        <v>0</v>
      </c>
      <c r="G3192" s="64">
        <f t="shared" si="402"/>
        <v>0</v>
      </c>
      <c r="H3192" s="111">
        <f t="shared" si="403"/>
        <v>0</v>
      </c>
      <c r="I3192" s="114"/>
    </row>
    <row r="3193" spans="1:9">
      <c r="A3193" s="4">
        <v>408020172</v>
      </c>
      <c r="B3193" s="100" t="s">
        <v>2287</v>
      </c>
      <c r="C3193" s="100" t="s">
        <v>2250</v>
      </c>
      <c r="D3193" s="534">
        <v>1883.43</v>
      </c>
      <c r="E3193" s="368">
        <v>0</v>
      </c>
      <c r="F3193" s="111">
        <f t="shared" si="401"/>
        <v>0</v>
      </c>
      <c r="G3193" s="64">
        <f t="shared" si="402"/>
        <v>0</v>
      </c>
      <c r="H3193" s="111">
        <f t="shared" si="403"/>
        <v>0</v>
      </c>
      <c r="I3193" s="114"/>
    </row>
    <row r="3194" spans="1:9">
      <c r="A3194" s="4">
        <v>408020180</v>
      </c>
      <c r="B3194" s="100" t="s">
        <v>2288</v>
      </c>
      <c r="C3194" s="100" t="s">
        <v>2251</v>
      </c>
      <c r="D3194" s="534">
        <v>262.95999999999998</v>
      </c>
      <c r="E3194" s="368">
        <v>0</v>
      </c>
      <c r="F3194" s="45">
        <f t="shared" si="401"/>
        <v>0</v>
      </c>
      <c r="G3194" s="46">
        <f t="shared" si="402"/>
        <v>0</v>
      </c>
      <c r="H3194" s="45">
        <f t="shared" si="403"/>
        <v>0</v>
      </c>
    </row>
    <row r="3195" spans="1:9">
      <c r="A3195" s="4">
        <v>408020199</v>
      </c>
      <c r="B3195" s="100" t="s">
        <v>1892</v>
      </c>
      <c r="C3195" s="100" t="s">
        <v>4858</v>
      </c>
      <c r="D3195" s="534">
        <v>1635.28</v>
      </c>
      <c r="E3195" s="368">
        <v>0</v>
      </c>
      <c r="F3195" s="45">
        <f t="shared" si="401"/>
        <v>0</v>
      </c>
      <c r="G3195" s="46">
        <f t="shared" si="402"/>
        <v>0</v>
      </c>
      <c r="H3195" s="45">
        <f t="shared" si="403"/>
        <v>0</v>
      </c>
    </row>
    <row r="3196" spans="1:9">
      <c r="A3196" s="4">
        <v>408020202</v>
      </c>
      <c r="B3196" s="100" t="s">
        <v>1291</v>
      </c>
      <c r="C3196" s="100" t="s">
        <v>4859</v>
      </c>
      <c r="D3196" s="534">
        <v>784.95</v>
      </c>
      <c r="E3196" s="368">
        <v>0</v>
      </c>
      <c r="F3196" s="45">
        <f t="shared" si="401"/>
        <v>0</v>
      </c>
      <c r="G3196" s="46">
        <f t="shared" si="402"/>
        <v>0</v>
      </c>
      <c r="H3196" s="45">
        <f t="shared" si="403"/>
        <v>0</v>
      </c>
    </row>
    <row r="3197" spans="1:9">
      <c r="A3197" s="4">
        <v>408020210</v>
      </c>
      <c r="B3197" s="100" t="s">
        <v>1292</v>
      </c>
      <c r="C3197" s="100" t="s">
        <v>4860</v>
      </c>
      <c r="D3197" s="534">
        <v>5340.24</v>
      </c>
      <c r="E3197" s="368">
        <v>0</v>
      </c>
      <c r="F3197" s="45">
        <f t="shared" si="401"/>
        <v>0</v>
      </c>
      <c r="G3197" s="46">
        <f t="shared" si="402"/>
        <v>0</v>
      </c>
      <c r="H3197" s="45">
        <f t="shared" si="403"/>
        <v>0</v>
      </c>
    </row>
    <row r="3198" spans="1:9">
      <c r="A3198" s="4">
        <v>408020237</v>
      </c>
      <c r="B3198" s="100" t="s">
        <v>1293</v>
      </c>
      <c r="C3198" s="100" t="s">
        <v>4861</v>
      </c>
      <c r="D3198" s="534">
        <v>7961.81</v>
      </c>
      <c r="E3198" s="368">
        <v>0</v>
      </c>
      <c r="F3198" s="45">
        <f t="shared" si="401"/>
        <v>0</v>
      </c>
      <c r="G3198" s="46">
        <f t="shared" si="402"/>
        <v>0</v>
      </c>
      <c r="H3198" s="45">
        <f t="shared" si="403"/>
        <v>0</v>
      </c>
    </row>
    <row r="3199" spans="1:9">
      <c r="A3199" s="4">
        <v>408020245</v>
      </c>
      <c r="B3199" s="100" t="s">
        <v>1294</v>
      </c>
      <c r="C3199" s="100" t="s">
        <v>4862</v>
      </c>
      <c r="D3199" s="534">
        <v>1635.28</v>
      </c>
      <c r="E3199" s="368">
        <v>0</v>
      </c>
      <c r="F3199" s="45">
        <f t="shared" si="401"/>
        <v>0</v>
      </c>
      <c r="G3199" s="46">
        <f t="shared" si="402"/>
        <v>0</v>
      </c>
      <c r="H3199" s="45">
        <f t="shared" si="403"/>
        <v>0</v>
      </c>
    </row>
    <row r="3200" spans="1:9">
      <c r="A3200" s="4">
        <v>408020300</v>
      </c>
      <c r="B3200" s="100" t="s">
        <v>1295</v>
      </c>
      <c r="C3200" s="100" t="s">
        <v>4863</v>
      </c>
      <c r="D3200" s="534">
        <v>759.43</v>
      </c>
      <c r="E3200" s="368">
        <v>0</v>
      </c>
      <c r="F3200" s="45">
        <f t="shared" si="401"/>
        <v>0</v>
      </c>
      <c r="G3200" s="46">
        <f t="shared" si="402"/>
        <v>0</v>
      </c>
      <c r="H3200" s="45">
        <f t="shared" si="403"/>
        <v>0</v>
      </c>
    </row>
    <row r="3201" spans="1:8">
      <c r="A3201" s="4">
        <v>408020326</v>
      </c>
      <c r="B3201" s="100" t="s">
        <v>1296</v>
      </c>
      <c r="C3201" s="100" t="s">
        <v>4864</v>
      </c>
      <c r="D3201" s="534">
        <v>759.42</v>
      </c>
      <c r="E3201" s="368">
        <v>0</v>
      </c>
      <c r="F3201" s="45">
        <f t="shared" si="401"/>
        <v>0</v>
      </c>
      <c r="G3201" s="46">
        <f t="shared" si="402"/>
        <v>0</v>
      </c>
      <c r="H3201" s="45">
        <f t="shared" si="403"/>
        <v>0</v>
      </c>
    </row>
    <row r="3202" spans="1:8">
      <c r="A3202" s="4">
        <v>408020334</v>
      </c>
      <c r="B3202" s="100" t="s">
        <v>1297</v>
      </c>
      <c r="C3202" s="100" t="s">
        <v>4865</v>
      </c>
      <c r="D3202" s="534">
        <v>784.95</v>
      </c>
      <c r="E3202" s="368">
        <v>0</v>
      </c>
      <c r="F3202" s="45">
        <f t="shared" si="401"/>
        <v>0</v>
      </c>
      <c r="G3202" s="46">
        <f t="shared" si="402"/>
        <v>0</v>
      </c>
      <c r="H3202" s="45">
        <f t="shared" si="403"/>
        <v>0</v>
      </c>
    </row>
    <row r="3203" spans="1:8">
      <c r="A3203" s="4">
        <v>408020342</v>
      </c>
      <c r="B3203" s="100" t="s">
        <v>3193</v>
      </c>
      <c r="C3203" s="100" t="s">
        <v>4866</v>
      </c>
      <c r="D3203" s="534">
        <v>1602.17</v>
      </c>
      <c r="E3203" s="368">
        <v>0</v>
      </c>
      <c r="F3203" s="45">
        <f t="shared" si="401"/>
        <v>0</v>
      </c>
      <c r="G3203" s="46">
        <f t="shared" si="402"/>
        <v>0</v>
      </c>
      <c r="H3203" s="45">
        <f t="shared" si="403"/>
        <v>0</v>
      </c>
    </row>
    <row r="3204" spans="1:8">
      <c r="A3204" s="4">
        <v>408020350</v>
      </c>
      <c r="B3204" s="100" t="s">
        <v>3195</v>
      </c>
      <c r="C3204" s="100" t="s">
        <v>4867</v>
      </c>
      <c r="D3204" s="534">
        <v>152.21</v>
      </c>
      <c r="E3204" s="368">
        <v>0</v>
      </c>
      <c r="F3204" s="45">
        <f t="shared" si="401"/>
        <v>0</v>
      </c>
      <c r="G3204" s="46">
        <f t="shared" si="402"/>
        <v>0</v>
      </c>
      <c r="H3204" s="45">
        <f t="shared" si="403"/>
        <v>0</v>
      </c>
    </row>
    <row r="3205" spans="1:8">
      <c r="A3205" s="4">
        <v>408020369</v>
      </c>
      <c r="B3205" s="100" t="s">
        <v>1298</v>
      </c>
      <c r="C3205" s="100" t="s">
        <v>4868</v>
      </c>
      <c r="D3205" s="534">
        <v>132.51</v>
      </c>
      <c r="E3205" s="368">
        <v>0</v>
      </c>
      <c r="F3205" s="45">
        <f t="shared" ref="F3205:F3236" si="404">D3205*E3205</f>
        <v>0</v>
      </c>
      <c r="G3205" s="46">
        <f t="shared" ref="G3205:G3236" si="405">E3205/12</f>
        <v>0</v>
      </c>
      <c r="H3205" s="45">
        <f t="shared" ref="H3205:H3236" si="406">F3205/12</f>
        <v>0</v>
      </c>
    </row>
    <row r="3206" spans="1:8">
      <c r="A3206" s="4">
        <v>408020377</v>
      </c>
      <c r="B3206" s="100" t="s">
        <v>3196</v>
      </c>
      <c r="C3206" s="100" t="s">
        <v>4869</v>
      </c>
      <c r="D3206" s="534">
        <v>122.22</v>
      </c>
      <c r="E3206" s="368">
        <v>0</v>
      </c>
      <c r="F3206" s="45">
        <f t="shared" si="404"/>
        <v>0</v>
      </c>
      <c r="G3206" s="46">
        <f t="shared" si="405"/>
        <v>0</v>
      </c>
      <c r="H3206" s="45">
        <f t="shared" si="406"/>
        <v>0</v>
      </c>
    </row>
    <row r="3207" spans="1:8">
      <c r="A3207" s="4">
        <v>408020385</v>
      </c>
      <c r="B3207" s="100" t="s">
        <v>3197</v>
      </c>
      <c r="C3207" s="100" t="s">
        <v>4870</v>
      </c>
      <c r="D3207" s="534">
        <v>784.95</v>
      </c>
      <c r="E3207" s="368">
        <v>0</v>
      </c>
      <c r="F3207" s="45">
        <f t="shared" si="404"/>
        <v>0</v>
      </c>
      <c r="G3207" s="46">
        <f t="shared" si="405"/>
        <v>0</v>
      </c>
      <c r="H3207" s="45">
        <f t="shared" si="406"/>
        <v>0</v>
      </c>
    </row>
    <row r="3208" spans="1:8">
      <c r="A3208" s="4">
        <v>408020393</v>
      </c>
      <c r="B3208" s="100" t="s">
        <v>3198</v>
      </c>
      <c r="C3208" s="100" t="s">
        <v>4871</v>
      </c>
      <c r="D3208" s="534">
        <v>195.99</v>
      </c>
      <c r="E3208" s="368">
        <v>0</v>
      </c>
      <c r="F3208" s="45">
        <f t="shared" si="404"/>
        <v>0</v>
      </c>
      <c r="G3208" s="46">
        <f t="shared" si="405"/>
        <v>0</v>
      </c>
      <c r="H3208" s="45">
        <f t="shared" si="406"/>
        <v>0</v>
      </c>
    </row>
    <row r="3209" spans="1:8">
      <c r="A3209" s="4">
        <v>408020407</v>
      </c>
      <c r="B3209" s="100" t="s">
        <v>1299</v>
      </c>
      <c r="C3209" s="100" t="s">
        <v>4872</v>
      </c>
      <c r="D3209" s="534">
        <v>871.3</v>
      </c>
      <c r="E3209" s="368">
        <v>0</v>
      </c>
      <c r="F3209" s="45">
        <f t="shared" si="404"/>
        <v>0</v>
      </c>
      <c r="G3209" s="46">
        <f t="shared" si="405"/>
        <v>0</v>
      </c>
      <c r="H3209" s="45">
        <f t="shared" si="406"/>
        <v>0</v>
      </c>
    </row>
    <row r="3210" spans="1:8">
      <c r="A3210" s="4">
        <v>408020415</v>
      </c>
      <c r="B3210" s="100" t="s">
        <v>1300</v>
      </c>
      <c r="C3210" s="100" t="s">
        <v>4873</v>
      </c>
      <c r="D3210" s="534">
        <v>195.99</v>
      </c>
      <c r="E3210" s="368">
        <v>0</v>
      </c>
      <c r="F3210" s="45">
        <f t="shared" si="404"/>
        <v>0</v>
      </c>
      <c r="G3210" s="46">
        <f t="shared" si="405"/>
        <v>0</v>
      </c>
      <c r="H3210" s="45">
        <f t="shared" si="406"/>
        <v>0</v>
      </c>
    </row>
    <row r="3211" spans="1:8">
      <c r="A3211" s="4">
        <v>408020423</v>
      </c>
      <c r="B3211" s="100" t="s">
        <v>1301</v>
      </c>
      <c r="C3211" s="100" t="s">
        <v>4874</v>
      </c>
      <c r="D3211" s="534">
        <v>1635.27</v>
      </c>
      <c r="E3211" s="368">
        <v>0</v>
      </c>
      <c r="F3211" s="45">
        <f t="shared" si="404"/>
        <v>0</v>
      </c>
      <c r="G3211" s="46">
        <f t="shared" si="405"/>
        <v>0</v>
      </c>
      <c r="H3211" s="45">
        <f t="shared" si="406"/>
        <v>0</v>
      </c>
    </row>
    <row r="3212" spans="1:8">
      <c r="A3212" s="4">
        <v>408020431</v>
      </c>
      <c r="B3212" s="100" t="s">
        <v>1302</v>
      </c>
      <c r="C3212" s="100" t="s">
        <v>4875</v>
      </c>
      <c r="D3212" s="534">
        <v>1635.27</v>
      </c>
      <c r="E3212" s="368">
        <v>0</v>
      </c>
      <c r="F3212" s="45">
        <f t="shared" si="404"/>
        <v>0</v>
      </c>
      <c r="G3212" s="46">
        <f t="shared" si="405"/>
        <v>0</v>
      </c>
      <c r="H3212" s="45">
        <f t="shared" si="406"/>
        <v>0</v>
      </c>
    </row>
    <row r="3213" spans="1:8">
      <c r="A3213" s="4">
        <v>408020440</v>
      </c>
      <c r="B3213" s="100" t="s">
        <v>1303</v>
      </c>
      <c r="C3213" s="100" t="s">
        <v>4876</v>
      </c>
      <c r="D3213" s="534">
        <v>892.74</v>
      </c>
      <c r="E3213" s="368">
        <v>0</v>
      </c>
      <c r="F3213" s="45">
        <f t="shared" si="404"/>
        <v>0</v>
      </c>
      <c r="G3213" s="46">
        <f t="shared" si="405"/>
        <v>0</v>
      </c>
      <c r="H3213" s="45">
        <f t="shared" si="406"/>
        <v>0</v>
      </c>
    </row>
    <row r="3214" spans="1:8">
      <c r="A3214" s="4">
        <v>408020458</v>
      </c>
      <c r="B3214" s="100" t="s">
        <v>1304</v>
      </c>
      <c r="C3214" s="100" t="s">
        <v>4877</v>
      </c>
      <c r="D3214" s="534">
        <v>274.01</v>
      </c>
      <c r="E3214" s="368">
        <v>0</v>
      </c>
      <c r="F3214" s="45">
        <f t="shared" si="404"/>
        <v>0</v>
      </c>
      <c r="G3214" s="46">
        <f t="shared" si="405"/>
        <v>0</v>
      </c>
      <c r="H3214" s="45">
        <f t="shared" si="406"/>
        <v>0</v>
      </c>
    </row>
    <row r="3215" spans="1:8">
      <c r="A3215" s="4">
        <v>408020466</v>
      </c>
      <c r="B3215" s="100" t="s">
        <v>1305</v>
      </c>
      <c r="C3215" s="100" t="s">
        <v>4878</v>
      </c>
      <c r="D3215" s="534">
        <v>371.12</v>
      </c>
      <c r="E3215" s="368">
        <v>0</v>
      </c>
      <c r="F3215" s="45">
        <f t="shared" si="404"/>
        <v>0</v>
      </c>
      <c r="G3215" s="46">
        <f t="shared" si="405"/>
        <v>0</v>
      </c>
      <c r="H3215" s="45">
        <f t="shared" si="406"/>
        <v>0</v>
      </c>
    </row>
    <row r="3216" spans="1:8">
      <c r="A3216" s="4">
        <v>408020482</v>
      </c>
      <c r="B3216" s="100" t="s">
        <v>1306</v>
      </c>
      <c r="C3216" s="100" t="s">
        <v>4879</v>
      </c>
      <c r="D3216" s="534">
        <v>337.74</v>
      </c>
      <c r="E3216" s="368">
        <v>0</v>
      </c>
      <c r="F3216" s="45">
        <f t="shared" si="404"/>
        <v>0</v>
      </c>
      <c r="G3216" s="46">
        <f t="shared" si="405"/>
        <v>0</v>
      </c>
      <c r="H3216" s="45">
        <f t="shared" si="406"/>
        <v>0</v>
      </c>
    </row>
    <row r="3217" spans="1:8">
      <c r="A3217" s="4">
        <v>408020504</v>
      </c>
      <c r="B3217" s="100" t="s">
        <v>1307</v>
      </c>
      <c r="C3217" s="100" t="s">
        <v>4880</v>
      </c>
      <c r="D3217" s="534">
        <v>344.06</v>
      </c>
      <c r="E3217" s="368">
        <v>0</v>
      </c>
      <c r="F3217" s="45">
        <f t="shared" si="404"/>
        <v>0</v>
      </c>
      <c r="G3217" s="46">
        <f t="shared" si="405"/>
        <v>0</v>
      </c>
      <c r="H3217" s="45">
        <f t="shared" si="406"/>
        <v>0</v>
      </c>
    </row>
    <row r="3218" spans="1:8">
      <c r="A3218" s="4">
        <v>408020512</v>
      </c>
      <c r="B3218" s="100" t="s">
        <v>1308</v>
      </c>
      <c r="C3218" s="100" t="s">
        <v>4881</v>
      </c>
      <c r="D3218" s="534">
        <v>1602.18</v>
      </c>
      <c r="E3218" s="368">
        <v>0</v>
      </c>
      <c r="F3218" s="45">
        <f t="shared" si="404"/>
        <v>0</v>
      </c>
      <c r="G3218" s="46">
        <f t="shared" si="405"/>
        <v>0</v>
      </c>
      <c r="H3218" s="45">
        <f t="shared" si="406"/>
        <v>0</v>
      </c>
    </row>
    <row r="3219" spans="1:8">
      <c r="A3219" s="4">
        <v>408020520</v>
      </c>
      <c r="B3219" s="100" t="s">
        <v>1309</v>
      </c>
      <c r="C3219" s="100" t="s">
        <v>4882</v>
      </c>
      <c r="D3219" s="534">
        <v>273.14999999999998</v>
      </c>
      <c r="E3219" s="368">
        <v>0</v>
      </c>
      <c r="F3219" s="45">
        <f t="shared" si="404"/>
        <v>0</v>
      </c>
      <c r="G3219" s="46">
        <f t="shared" si="405"/>
        <v>0</v>
      </c>
      <c r="H3219" s="45">
        <f t="shared" si="406"/>
        <v>0</v>
      </c>
    </row>
    <row r="3220" spans="1:8">
      <c r="A3220" s="4">
        <v>408020539</v>
      </c>
      <c r="B3220" s="100" t="s">
        <v>1310</v>
      </c>
      <c r="C3220" s="100" t="s">
        <v>4883</v>
      </c>
      <c r="D3220" s="534">
        <v>1602.18</v>
      </c>
      <c r="E3220" s="368">
        <v>0</v>
      </c>
      <c r="F3220" s="45">
        <f t="shared" si="404"/>
        <v>0</v>
      </c>
      <c r="G3220" s="46">
        <f t="shared" si="405"/>
        <v>0</v>
      </c>
      <c r="H3220" s="45">
        <f t="shared" si="406"/>
        <v>0</v>
      </c>
    </row>
    <row r="3221" spans="1:8">
      <c r="A3221" s="4">
        <v>408020547</v>
      </c>
      <c r="B3221" s="100" t="s">
        <v>1311</v>
      </c>
      <c r="C3221" s="100" t="s">
        <v>4884</v>
      </c>
      <c r="D3221" s="534">
        <v>432.14</v>
      </c>
      <c r="E3221" s="368">
        <v>0</v>
      </c>
      <c r="F3221" s="45">
        <f t="shared" si="404"/>
        <v>0</v>
      </c>
      <c r="G3221" s="46">
        <f t="shared" si="405"/>
        <v>0</v>
      </c>
      <c r="H3221" s="45">
        <f t="shared" si="406"/>
        <v>0</v>
      </c>
    </row>
    <row r="3222" spans="1:8">
      <c r="A3222" s="4">
        <v>408020555</v>
      </c>
      <c r="B3222" s="100" t="s">
        <v>1312</v>
      </c>
      <c r="C3222" s="100" t="s">
        <v>4885</v>
      </c>
      <c r="D3222" s="534">
        <v>578.89</v>
      </c>
      <c r="E3222" s="368">
        <v>0</v>
      </c>
      <c r="F3222" s="45">
        <f t="shared" si="404"/>
        <v>0</v>
      </c>
      <c r="G3222" s="46">
        <f t="shared" si="405"/>
        <v>0</v>
      </c>
      <c r="H3222" s="45">
        <f t="shared" si="406"/>
        <v>0</v>
      </c>
    </row>
    <row r="3223" spans="1:8">
      <c r="A3223" s="4">
        <v>408020563</v>
      </c>
      <c r="B3223" s="100" t="s">
        <v>1313</v>
      </c>
      <c r="C3223" s="100" t="s">
        <v>4886</v>
      </c>
      <c r="D3223" s="534">
        <v>7800.69</v>
      </c>
      <c r="E3223" s="368">
        <v>0</v>
      </c>
      <c r="F3223" s="45">
        <f t="shared" si="404"/>
        <v>0</v>
      </c>
      <c r="G3223" s="46">
        <f t="shared" si="405"/>
        <v>0</v>
      </c>
      <c r="H3223" s="45">
        <f t="shared" si="406"/>
        <v>0</v>
      </c>
    </row>
    <row r="3224" spans="1:8">
      <c r="A3224" s="4">
        <v>408020571</v>
      </c>
      <c r="B3224" s="100" t="s">
        <v>1314</v>
      </c>
      <c r="C3224" s="100" t="s">
        <v>4887</v>
      </c>
      <c r="D3224" s="534">
        <v>1602.18</v>
      </c>
      <c r="E3224" s="368">
        <v>0</v>
      </c>
      <c r="F3224" s="45">
        <f t="shared" si="404"/>
        <v>0</v>
      </c>
      <c r="G3224" s="46">
        <f t="shared" si="405"/>
        <v>0</v>
      </c>
      <c r="H3224" s="45">
        <f t="shared" si="406"/>
        <v>0</v>
      </c>
    </row>
    <row r="3225" spans="1:8">
      <c r="A3225" s="4">
        <v>408020580</v>
      </c>
      <c r="B3225" s="100" t="s">
        <v>3201</v>
      </c>
      <c r="C3225" s="100" t="s">
        <v>4229</v>
      </c>
      <c r="D3225" s="534">
        <v>114.44</v>
      </c>
      <c r="E3225" s="368">
        <v>0</v>
      </c>
      <c r="F3225" s="45">
        <f t="shared" si="404"/>
        <v>0</v>
      </c>
      <c r="G3225" s="46">
        <f t="shared" si="405"/>
        <v>0</v>
      </c>
      <c r="H3225" s="45">
        <f t="shared" si="406"/>
        <v>0</v>
      </c>
    </row>
    <row r="3226" spans="1:8">
      <c r="A3226" s="4">
        <v>408020598</v>
      </c>
      <c r="B3226" s="100" t="s">
        <v>3202</v>
      </c>
      <c r="C3226" s="100" t="s">
        <v>4230</v>
      </c>
      <c r="D3226" s="534">
        <v>114.44</v>
      </c>
      <c r="E3226" s="368">
        <v>0</v>
      </c>
      <c r="F3226" s="45">
        <f t="shared" si="404"/>
        <v>0</v>
      </c>
      <c r="G3226" s="46">
        <f t="shared" si="405"/>
        <v>0</v>
      </c>
      <c r="H3226" s="45">
        <f t="shared" si="406"/>
        <v>0</v>
      </c>
    </row>
    <row r="3227" spans="1:8">
      <c r="A3227" s="4">
        <v>408020610</v>
      </c>
      <c r="B3227" s="100" t="s">
        <v>1315</v>
      </c>
      <c r="C3227" s="100" t="s">
        <v>4231</v>
      </c>
      <c r="D3227" s="534">
        <v>141.04</v>
      </c>
      <c r="E3227" s="368">
        <v>0</v>
      </c>
      <c r="F3227" s="45">
        <f t="shared" si="404"/>
        <v>0</v>
      </c>
      <c r="G3227" s="46">
        <f t="shared" si="405"/>
        <v>0</v>
      </c>
      <c r="H3227" s="45">
        <f t="shared" si="406"/>
        <v>0</v>
      </c>
    </row>
    <row r="3228" spans="1:8">
      <c r="A3228" s="4">
        <v>408020636</v>
      </c>
      <c r="B3228" s="100" t="s">
        <v>1316</v>
      </c>
      <c r="C3228" s="100" t="s">
        <v>4232</v>
      </c>
      <c r="D3228" s="534">
        <v>108.25</v>
      </c>
      <c r="E3228" s="368">
        <v>0</v>
      </c>
      <c r="F3228" s="45">
        <f t="shared" si="404"/>
        <v>0</v>
      </c>
      <c r="G3228" s="46">
        <f t="shared" si="405"/>
        <v>0</v>
      </c>
      <c r="H3228" s="45">
        <f t="shared" si="406"/>
        <v>0</v>
      </c>
    </row>
    <row r="3229" spans="1:8">
      <c r="A3229" s="4">
        <v>408030399</v>
      </c>
      <c r="B3229" s="100" t="s">
        <v>1317</v>
      </c>
      <c r="C3229" s="100" t="s">
        <v>4888</v>
      </c>
      <c r="D3229" s="534">
        <v>119.54</v>
      </c>
      <c r="E3229" s="368">
        <v>0</v>
      </c>
      <c r="F3229" s="45">
        <f t="shared" si="404"/>
        <v>0</v>
      </c>
      <c r="G3229" s="46">
        <f t="shared" si="405"/>
        <v>0</v>
      </c>
      <c r="H3229" s="45">
        <f t="shared" si="406"/>
        <v>0</v>
      </c>
    </row>
    <row r="3230" spans="1:8">
      <c r="A3230" s="4">
        <v>408030402</v>
      </c>
      <c r="B3230" s="100" t="s">
        <v>3203</v>
      </c>
      <c r="C3230" s="100" t="s">
        <v>4233</v>
      </c>
      <c r="D3230" s="534">
        <v>114.44</v>
      </c>
      <c r="E3230" s="368">
        <v>0</v>
      </c>
      <c r="F3230" s="45">
        <f t="shared" si="404"/>
        <v>0</v>
      </c>
      <c r="G3230" s="46">
        <f t="shared" si="405"/>
        <v>0</v>
      </c>
      <c r="H3230" s="45">
        <f t="shared" si="406"/>
        <v>0</v>
      </c>
    </row>
    <row r="3231" spans="1:8">
      <c r="A3231" s="4">
        <v>408030470</v>
      </c>
      <c r="B3231" s="100" t="s">
        <v>1318</v>
      </c>
      <c r="C3231" s="100" t="s">
        <v>4234</v>
      </c>
      <c r="D3231" s="534">
        <v>112.5</v>
      </c>
      <c r="E3231" s="368">
        <v>0</v>
      </c>
      <c r="F3231" s="45">
        <f t="shared" si="404"/>
        <v>0</v>
      </c>
      <c r="G3231" s="46">
        <f t="shared" si="405"/>
        <v>0</v>
      </c>
      <c r="H3231" s="45">
        <f t="shared" si="406"/>
        <v>0</v>
      </c>
    </row>
    <row r="3232" spans="1:8">
      <c r="A3232" s="4">
        <v>408030534</v>
      </c>
      <c r="B3232" s="100" t="s">
        <v>3204</v>
      </c>
      <c r="C3232" s="100" t="s">
        <v>4235</v>
      </c>
      <c r="D3232" s="534">
        <v>108.25</v>
      </c>
      <c r="E3232" s="368">
        <v>0</v>
      </c>
      <c r="F3232" s="45">
        <f t="shared" si="404"/>
        <v>0</v>
      </c>
      <c r="G3232" s="46">
        <f t="shared" si="405"/>
        <v>0</v>
      </c>
      <c r="H3232" s="45">
        <f t="shared" si="406"/>
        <v>0</v>
      </c>
    </row>
    <row r="3233" spans="1:8">
      <c r="A3233" s="4">
        <v>408030542</v>
      </c>
      <c r="B3233" s="100" t="s">
        <v>3205</v>
      </c>
      <c r="C3233" s="100" t="s">
        <v>4236</v>
      </c>
      <c r="D3233" s="534">
        <v>108.25</v>
      </c>
      <c r="E3233" s="368">
        <v>0</v>
      </c>
      <c r="F3233" s="45">
        <f t="shared" si="404"/>
        <v>0</v>
      </c>
      <c r="G3233" s="46">
        <f t="shared" si="405"/>
        <v>0</v>
      </c>
      <c r="H3233" s="45">
        <f t="shared" si="406"/>
        <v>0</v>
      </c>
    </row>
    <row r="3234" spans="1:8">
      <c r="A3234" s="4">
        <v>408030607</v>
      </c>
      <c r="B3234" s="100" t="s">
        <v>3206</v>
      </c>
      <c r="C3234" s="100" t="s">
        <v>4237</v>
      </c>
      <c r="D3234" s="534">
        <v>114.44</v>
      </c>
      <c r="E3234" s="368">
        <v>0</v>
      </c>
      <c r="F3234" s="45">
        <f t="shared" si="404"/>
        <v>0</v>
      </c>
      <c r="G3234" s="46">
        <f t="shared" si="405"/>
        <v>0</v>
      </c>
      <c r="H3234" s="45">
        <f t="shared" si="406"/>
        <v>0</v>
      </c>
    </row>
    <row r="3235" spans="1:8">
      <c r="A3235" s="4">
        <v>408040025</v>
      </c>
      <c r="B3235" s="100" t="s">
        <v>3207</v>
      </c>
      <c r="C3235" s="100" t="s">
        <v>4238</v>
      </c>
      <c r="D3235" s="534">
        <v>114.44</v>
      </c>
      <c r="E3235" s="368">
        <v>0</v>
      </c>
      <c r="F3235" s="45">
        <f t="shared" si="404"/>
        <v>0</v>
      </c>
      <c r="G3235" s="46">
        <f t="shared" si="405"/>
        <v>0</v>
      </c>
      <c r="H3235" s="45">
        <f t="shared" si="406"/>
        <v>0</v>
      </c>
    </row>
    <row r="3236" spans="1:8">
      <c r="A3236" s="4">
        <v>408040050</v>
      </c>
      <c r="B3236" s="100" t="s">
        <v>3210</v>
      </c>
      <c r="C3236" s="100" t="s">
        <v>4889</v>
      </c>
      <c r="D3236" s="534">
        <v>213.3</v>
      </c>
      <c r="E3236" s="368">
        <v>0</v>
      </c>
      <c r="F3236" s="45">
        <f t="shared" si="404"/>
        <v>0</v>
      </c>
      <c r="G3236" s="46">
        <f t="shared" si="405"/>
        <v>0</v>
      </c>
      <c r="H3236" s="45">
        <f t="shared" si="406"/>
        <v>0</v>
      </c>
    </row>
    <row r="3237" spans="1:8">
      <c r="A3237" s="4">
        <v>408040084</v>
      </c>
      <c r="B3237" s="100" t="s">
        <v>1319</v>
      </c>
      <c r="C3237" s="100" t="s">
        <v>4239</v>
      </c>
      <c r="D3237" s="534">
        <v>171.94</v>
      </c>
      <c r="E3237" s="368">
        <v>0</v>
      </c>
      <c r="F3237" s="45">
        <f t="shared" ref="F3237:F3268" si="407">D3237*E3237</f>
        <v>0</v>
      </c>
      <c r="G3237" s="46">
        <f t="shared" ref="G3237:G3268" si="408">E3237/12</f>
        <v>0</v>
      </c>
      <c r="H3237" s="45">
        <f t="shared" ref="H3237:H3268" si="409">F3237/12</f>
        <v>0</v>
      </c>
    </row>
    <row r="3238" spans="1:8">
      <c r="A3238" s="4">
        <v>408040106</v>
      </c>
      <c r="B3238" s="100" t="s">
        <v>1320</v>
      </c>
      <c r="C3238" s="100" t="s">
        <v>4890</v>
      </c>
      <c r="D3238" s="534">
        <v>344.52</v>
      </c>
      <c r="E3238" s="368">
        <v>0</v>
      </c>
      <c r="F3238" s="45">
        <f t="shared" si="407"/>
        <v>0</v>
      </c>
      <c r="G3238" s="46">
        <f t="shared" si="408"/>
        <v>0</v>
      </c>
      <c r="H3238" s="45">
        <f t="shared" si="409"/>
        <v>0</v>
      </c>
    </row>
    <row r="3239" spans="1:8">
      <c r="A3239" s="4">
        <v>408040122</v>
      </c>
      <c r="B3239" s="100" t="s">
        <v>2286</v>
      </c>
      <c r="C3239" s="100" t="s">
        <v>2252</v>
      </c>
      <c r="D3239" s="534">
        <v>284.06</v>
      </c>
      <c r="E3239" s="368">
        <v>0</v>
      </c>
      <c r="F3239" s="45">
        <f t="shared" si="407"/>
        <v>0</v>
      </c>
      <c r="G3239" s="46">
        <f t="shared" si="408"/>
        <v>0</v>
      </c>
      <c r="H3239" s="45">
        <f t="shared" si="409"/>
        <v>0</v>
      </c>
    </row>
    <row r="3240" spans="1:8">
      <c r="A3240" s="4">
        <v>408040130</v>
      </c>
      <c r="B3240" s="100" t="s">
        <v>3211</v>
      </c>
      <c r="C3240" s="100" t="s">
        <v>4891</v>
      </c>
      <c r="D3240" s="534">
        <v>268.41000000000003</v>
      </c>
      <c r="E3240" s="368">
        <v>0</v>
      </c>
      <c r="F3240" s="45">
        <f t="shared" si="407"/>
        <v>0</v>
      </c>
      <c r="G3240" s="46">
        <f t="shared" si="408"/>
        <v>0</v>
      </c>
      <c r="H3240" s="45">
        <f t="shared" si="409"/>
        <v>0</v>
      </c>
    </row>
    <row r="3241" spans="1:8">
      <c r="A3241" s="4">
        <v>408040149</v>
      </c>
      <c r="B3241" s="100" t="s">
        <v>3212</v>
      </c>
      <c r="C3241" s="100" t="s">
        <v>4892</v>
      </c>
      <c r="D3241" s="534">
        <v>243.81</v>
      </c>
      <c r="E3241" s="368">
        <v>0</v>
      </c>
      <c r="F3241" s="45">
        <f t="shared" si="407"/>
        <v>0</v>
      </c>
      <c r="G3241" s="46">
        <f t="shared" si="408"/>
        <v>0</v>
      </c>
      <c r="H3241" s="45">
        <f t="shared" si="409"/>
        <v>0</v>
      </c>
    </row>
    <row r="3242" spans="1:8">
      <c r="A3242" s="4">
        <v>408040181</v>
      </c>
      <c r="B3242" s="100" t="s">
        <v>3213</v>
      </c>
      <c r="C3242" s="100" t="s">
        <v>4893</v>
      </c>
      <c r="D3242" s="534">
        <v>759.42</v>
      </c>
      <c r="E3242" s="368">
        <v>0</v>
      </c>
      <c r="F3242" s="45">
        <f t="shared" si="407"/>
        <v>0</v>
      </c>
      <c r="G3242" s="46">
        <f t="shared" si="408"/>
        <v>0</v>
      </c>
      <c r="H3242" s="45">
        <f t="shared" si="409"/>
        <v>0</v>
      </c>
    </row>
    <row r="3243" spans="1:8">
      <c r="A3243" s="4">
        <v>408040190</v>
      </c>
      <c r="B3243" s="100" t="s">
        <v>1321</v>
      </c>
      <c r="C3243" s="100" t="s">
        <v>2253</v>
      </c>
      <c r="D3243" s="534">
        <v>498.16</v>
      </c>
      <c r="E3243" s="368">
        <v>0</v>
      </c>
      <c r="F3243" s="45">
        <f t="shared" si="407"/>
        <v>0</v>
      </c>
      <c r="G3243" s="46">
        <f t="shared" si="408"/>
        <v>0</v>
      </c>
      <c r="H3243" s="45">
        <f t="shared" si="409"/>
        <v>0</v>
      </c>
    </row>
    <row r="3244" spans="1:8">
      <c r="A3244" s="4">
        <v>408040262</v>
      </c>
      <c r="B3244" s="100" t="s">
        <v>3215</v>
      </c>
      <c r="C3244" s="100" t="s">
        <v>4894</v>
      </c>
      <c r="D3244" s="534">
        <v>614.28</v>
      </c>
      <c r="E3244" s="368">
        <v>0</v>
      </c>
      <c r="F3244" s="45">
        <f t="shared" si="407"/>
        <v>0</v>
      </c>
      <c r="G3244" s="46">
        <f t="shared" si="408"/>
        <v>0</v>
      </c>
      <c r="H3244" s="45">
        <f t="shared" si="409"/>
        <v>0</v>
      </c>
    </row>
    <row r="3245" spans="1:8">
      <c r="A3245" s="4">
        <v>408040270</v>
      </c>
      <c r="B3245" s="100" t="s">
        <v>3216</v>
      </c>
      <c r="C3245" s="100" t="s">
        <v>4895</v>
      </c>
      <c r="D3245" s="534">
        <v>385.05</v>
      </c>
      <c r="E3245" s="368">
        <v>0</v>
      </c>
      <c r="F3245" s="45">
        <f t="shared" si="407"/>
        <v>0</v>
      </c>
      <c r="G3245" s="46">
        <f t="shared" si="408"/>
        <v>0</v>
      </c>
      <c r="H3245" s="45">
        <f t="shared" si="409"/>
        <v>0</v>
      </c>
    </row>
    <row r="3246" spans="1:8">
      <c r="A3246" s="4">
        <v>408040335</v>
      </c>
      <c r="B3246" s="100" t="s">
        <v>3217</v>
      </c>
      <c r="C3246" s="100" t="s">
        <v>4896</v>
      </c>
      <c r="D3246" s="534">
        <v>759.42</v>
      </c>
      <c r="E3246" s="368">
        <v>0</v>
      </c>
      <c r="F3246" s="45">
        <f t="shared" si="407"/>
        <v>0</v>
      </c>
      <c r="G3246" s="46">
        <f t="shared" si="408"/>
        <v>0</v>
      </c>
      <c r="H3246" s="45">
        <f t="shared" si="409"/>
        <v>0</v>
      </c>
    </row>
    <row r="3247" spans="1:8">
      <c r="A3247" s="4">
        <v>408040343</v>
      </c>
      <c r="B3247" s="100" t="s">
        <v>3218</v>
      </c>
      <c r="C3247" s="100" t="s">
        <v>4897</v>
      </c>
      <c r="D3247" s="534">
        <v>268.41000000000003</v>
      </c>
      <c r="E3247" s="368">
        <v>0</v>
      </c>
      <c r="F3247" s="45">
        <f t="shared" si="407"/>
        <v>0</v>
      </c>
      <c r="G3247" s="46">
        <f t="shared" si="408"/>
        <v>0</v>
      </c>
      <c r="H3247" s="45">
        <f t="shared" si="409"/>
        <v>0</v>
      </c>
    </row>
    <row r="3248" spans="1:8">
      <c r="A3248" s="4">
        <v>408040351</v>
      </c>
      <c r="B3248" s="100" t="s">
        <v>1322</v>
      </c>
      <c r="C3248" s="100" t="s">
        <v>4898</v>
      </c>
      <c r="D3248" s="534">
        <v>268.41000000000003</v>
      </c>
      <c r="E3248" s="368">
        <v>0</v>
      </c>
      <c r="F3248" s="45">
        <f t="shared" si="407"/>
        <v>0</v>
      </c>
      <c r="G3248" s="46">
        <f t="shared" si="408"/>
        <v>0</v>
      </c>
      <c r="H3248" s="45">
        <f t="shared" si="409"/>
        <v>0</v>
      </c>
    </row>
    <row r="3249" spans="1:8">
      <c r="A3249" s="4">
        <v>408050012</v>
      </c>
      <c r="B3249" s="100" t="s">
        <v>1323</v>
      </c>
      <c r="C3249" s="100" t="s">
        <v>4899</v>
      </c>
      <c r="D3249" s="534">
        <v>268.43</v>
      </c>
      <c r="E3249" s="368">
        <v>0</v>
      </c>
      <c r="F3249" s="45">
        <f t="shared" si="407"/>
        <v>0</v>
      </c>
      <c r="G3249" s="46">
        <f t="shared" si="408"/>
        <v>0</v>
      </c>
      <c r="H3249" s="45">
        <f t="shared" si="409"/>
        <v>0</v>
      </c>
    </row>
    <row r="3250" spans="1:8">
      <c r="A3250" s="4">
        <v>408050020</v>
      </c>
      <c r="B3250" s="100" t="s">
        <v>1324</v>
      </c>
      <c r="C3250" s="100" t="s">
        <v>4900</v>
      </c>
      <c r="D3250" s="534">
        <v>336.6</v>
      </c>
      <c r="E3250" s="368">
        <v>0</v>
      </c>
      <c r="F3250" s="45">
        <f t="shared" si="407"/>
        <v>0</v>
      </c>
      <c r="G3250" s="46">
        <f t="shared" si="408"/>
        <v>0</v>
      </c>
      <c r="H3250" s="45">
        <f t="shared" si="409"/>
        <v>0</v>
      </c>
    </row>
    <row r="3251" spans="1:8">
      <c r="A3251" s="4">
        <v>408050039</v>
      </c>
      <c r="B3251" s="100" t="s">
        <v>1325</v>
      </c>
      <c r="C3251" s="100" t="s">
        <v>4901</v>
      </c>
      <c r="D3251" s="534">
        <v>961.85</v>
      </c>
      <c r="E3251" s="368">
        <v>0</v>
      </c>
      <c r="F3251" s="45">
        <f t="shared" si="407"/>
        <v>0</v>
      </c>
      <c r="G3251" s="46">
        <f t="shared" si="408"/>
        <v>0</v>
      </c>
      <c r="H3251" s="45">
        <f t="shared" si="409"/>
        <v>0</v>
      </c>
    </row>
    <row r="3252" spans="1:8">
      <c r="A3252" s="4">
        <v>408050080</v>
      </c>
      <c r="B3252" s="100" t="s">
        <v>1326</v>
      </c>
      <c r="C3252" s="100" t="s">
        <v>4902</v>
      </c>
      <c r="D3252" s="534">
        <v>432.14</v>
      </c>
      <c r="E3252" s="368">
        <v>0</v>
      </c>
      <c r="F3252" s="45">
        <f t="shared" si="407"/>
        <v>0</v>
      </c>
      <c r="G3252" s="46">
        <f t="shared" si="408"/>
        <v>0</v>
      </c>
      <c r="H3252" s="45">
        <f t="shared" si="409"/>
        <v>0</v>
      </c>
    </row>
    <row r="3253" spans="1:8">
      <c r="A3253" s="4">
        <v>408050101</v>
      </c>
      <c r="B3253" s="100" t="s">
        <v>1327</v>
      </c>
      <c r="C3253" s="100" t="s">
        <v>4903</v>
      </c>
      <c r="D3253" s="534">
        <v>846.36</v>
      </c>
      <c r="E3253" s="368">
        <v>0</v>
      </c>
      <c r="F3253" s="45">
        <f t="shared" si="407"/>
        <v>0</v>
      </c>
      <c r="G3253" s="46">
        <f t="shared" si="408"/>
        <v>0</v>
      </c>
      <c r="H3253" s="45">
        <f t="shared" si="409"/>
        <v>0</v>
      </c>
    </row>
    <row r="3254" spans="1:8">
      <c r="A3254" s="4">
        <v>408050110</v>
      </c>
      <c r="B3254" s="100" t="s">
        <v>1328</v>
      </c>
      <c r="C3254" s="100" t="s">
        <v>4904</v>
      </c>
      <c r="D3254" s="534">
        <v>972.97</v>
      </c>
      <c r="E3254" s="368">
        <v>0</v>
      </c>
      <c r="F3254" s="45">
        <f t="shared" si="407"/>
        <v>0</v>
      </c>
      <c r="G3254" s="46">
        <f t="shared" si="408"/>
        <v>0</v>
      </c>
      <c r="H3254" s="45">
        <f t="shared" si="409"/>
        <v>0</v>
      </c>
    </row>
    <row r="3255" spans="1:8">
      <c r="A3255" s="4">
        <v>408050128</v>
      </c>
      <c r="B3255" s="100" t="s">
        <v>1329</v>
      </c>
      <c r="C3255" s="100" t="s">
        <v>4905</v>
      </c>
      <c r="D3255" s="534">
        <v>503.67</v>
      </c>
      <c r="E3255" s="368">
        <v>0</v>
      </c>
      <c r="F3255" s="45">
        <f t="shared" si="407"/>
        <v>0</v>
      </c>
      <c r="G3255" s="46">
        <f t="shared" si="408"/>
        <v>0</v>
      </c>
      <c r="H3255" s="45">
        <f t="shared" si="409"/>
        <v>0</v>
      </c>
    </row>
    <row r="3256" spans="1:8">
      <c r="A3256" s="4">
        <v>408050136</v>
      </c>
      <c r="B3256" s="100" t="s">
        <v>1330</v>
      </c>
      <c r="C3256" s="100" t="s">
        <v>4906</v>
      </c>
      <c r="D3256" s="534">
        <v>268.42</v>
      </c>
      <c r="E3256" s="368">
        <v>0</v>
      </c>
      <c r="F3256" s="45">
        <f t="shared" si="407"/>
        <v>0</v>
      </c>
      <c r="G3256" s="46">
        <f t="shared" si="408"/>
        <v>0</v>
      </c>
      <c r="H3256" s="45">
        <f t="shared" si="409"/>
        <v>0</v>
      </c>
    </row>
    <row r="3257" spans="1:8">
      <c r="A3257" s="4">
        <v>408050144</v>
      </c>
      <c r="B3257" s="100" t="s">
        <v>1331</v>
      </c>
      <c r="C3257" s="100" t="s">
        <v>4907</v>
      </c>
      <c r="D3257" s="534">
        <v>465.96</v>
      </c>
      <c r="E3257" s="368">
        <v>0</v>
      </c>
      <c r="F3257" s="45">
        <f t="shared" si="407"/>
        <v>0</v>
      </c>
      <c r="G3257" s="46">
        <f t="shared" si="408"/>
        <v>0</v>
      </c>
      <c r="H3257" s="45">
        <f t="shared" si="409"/>
        <v>0</v>
      </c>
    </row>
    <row r="3258" spans="1:8">
      <c r="A3258" s="4">
        <v>408050152</v>
      </c>
      <c r="B3258" s="100" t="s">
        <v>1332</v>
      </c>
      <c r="C3258" s="100" t="s">
        <v>4908</v>
      </c>
      <c r="D3258" s="534">
        <v>397.15</v>
      </c>
      <c r="E3258" s="368">
        <v>0</v>
      </c>
      <c r="F3258" s="45">
        <f t="shared" si="407"/>
        <v>0</v>
      </c>
      <c r="G3258" s="46">
        <f t="shared" si="408"/>
        <v>0</v>
      </c>
      <c r="H3258" s="45">
        <f t="shared" si="409"/>
        <v>0</v>
      </c>
    </row>
    <row r="3259" spans="1:8">
      <c r="A3259" s="4">
        <v>408050160</v>
      </c>
      <c r="B3259" s="100" t="s">
        <v>1333</v>
      </c>
      <c r="C3259" s="100" t="s">
        <v>4909</v>
      </c>
      <c r="D3259" s="534">
        <v>268.42</v>
      </c>
      <c r="E3259" s="368">
        <v>0</v>
      </c>
      <c r="F3259" s="45">
        <f t="shared" si="407"/>
        <v>0</v>
      </c>
      <c r="G3259" s="46">
        <f t="shared" si="408"/>
        <v>0</v>
      </c>
      <c r="H3259" s="45">
        <f t="shared" si="409"/>
        <v>0</v>
      </c>
    </row>
    <row r="3260" spans="1:8">
      <c r="A3260" s="4">
        <v>408050179</v>
      </c>
      <c r="B3260" s="100" t="s">
        <v>1334</v>
      </c>
      <c r="C3260" s="100" t="s">
        <v>4910</v>
      </c>
      <c r="D3260" s="534">
        <v>481.49</v>
      </c>
      <c r="E3260" s="368">
        <v>0</v>
      </c>
      <c r="F3260" s="45">
        <f t="shared" si="407"/>
        <v>0</v>
      </c>
      <c r="G3260" s="46">
        <f t="shared" si="408"/>
        <v>0</v>
      </c>
      <c r="H3260" s="45">
        <f t="shared" si="409"/>
        <v>0</v>
      </c>
    </row>
    <row r="3261" spans="1:8">
      <c r="A3261" s="4">
        <v>408050217</v>
      </c>
      <c r="B3261" s="100" t="s">
        <v>1335</v>
      </c>
      <c r="C3261" s="100" t="s">
        <v>4911</v>
      </c>
      <c r="D3261" s="534">
        <v>397.15</v>
      </c>
      <c r="E3261" s="368">
        <v>0</v>
      </c>
      <c r="F3261" s="45">
        <f t="shared" si="407"/>
        <v>0</v>
      </c>
      <c r="G3261" s="46">
        <f t="shared" si="408"/>
        <v>0</v>
      </c>
      <c r="H3261" s="45">
        <f t="shared" si="409"/>
        <v>0</v>
      </c>
    </row>
    <row r="3262" spans="1:8">
      <c r="A3262" s="4">
        <v>408050225</v>
      </c>
      <c r="B3262" s="100" t="s">
        <v>3219</v>
      </c>
      <c r="C3262" s="100" t="s">
        <v>4912</v>
      </c>
      <c r="D3262" s="534">
        <v>397.15</v>
      </c>
      <c r="E3262" s="368">
        <v>0</v>
      </c>
      <c r="F3262" s="45">
        <f t="shared" si="407"/>
        <v>0</v>
      </c>
      <c r="G3262" s="46">
        <f t="shared" si="408"/>
        <v>0</v>
      </c>
      <c r="H3262" s="45">
        <f t="shared" si="409"/>
        <v>0</v>
      </c>
    </row>
    <row r="3263" spans="1:8">
      <c r="A3263" s="4">
        <v>408050233</v>
      </c>
      <c r="B3263" s="100" t="s">
        <v>3220</v>
      </c>
      <c r="C3263" s="100" t="s">
        <v>4913</v>
      </c>
      <c r="D3263" s="534">
        <v>588.22</v>
      </c>
      <c r="E3263" s="368">
        <v>0</v>
      </c>
      <c r="F3263" s="45">
        <f t="shared" si="407"/>
        <v>0</v>
      </c>
      <c r="G3263" s="46">
        <f t="shared" si="408"/>
        <v>0</v>
      </c>
      <c r="H3263" s="45">
        <f t="shared" si="409"/>
        <v>0</v>
      </c>
    </row>
    <row r="3264" spans="1:8">
      <c r="A3264" s="4">
        <v>408050250</v>
      </c>
      <c r="B3264" s="100" t="s">
        <v>1336</v>
      </c>
      <c r="C3264" s="100" t="s">
        <v>4914</v>
      </c>
      <c r="D3264" s="534">
        <v>759.42</v>
      </c>
      <c r="E3264" s="368">
        <v>0</v>
      </c>
      <c r="F3264" s="45">
        <f t="shared" si="407"/>
        <v>0</v>
      </c>
      <c r="G3264" s="46">
        <f t="shared" si="408"/>
        <v>0</v>
      </c>
      <c r="H3264" s="45">
        <f t="shared" si="409"/>
        <v>0</v>
      </c>
    </row>
    <row r="3265" spans="1:8">
      <c r="A3265" s="4">
        <v>408050330</v>
      </c>
      <c r="B3265" s="100" t="s">
        <v>1337</v>
      </c>
      <c r="C3265" s="100" t="s">
        <v>4915</v>
      </c>
      <c r="D3265" s="534">
        <v>972.97</v>
      </c>
      <c r="E3265" s="368">
        <v>0</v>
      </c>
      <c r="F3265" s="45">
        <f t="shared" si="407"/>
        <v>0</v>
      </c>
      <c r="G3265" s="46">
        <f t="shared" si="408"/>
        <v>0</v>
      </c>
      <c r="H3265" s="45">
        <f t="shared" si="409"/>
        <v>0</v>
      </c>
    </row>
    <row r="3266" spans="1:8">
      <c r="A3266" s="4">
        <v>408050349</v>
      </c>
      <c r="B3266" s="100" t="s">
        <v>1338</v>
      </c>
      <c r="C3266" s="100" t="s">
        <v>4916</v>
      </c>
      <c r="D3266" s="534">
        <v>972.97</v>
      </c>
      <c r="E3266" s="368">
        <v>0</v>
      </c>
      <c r="F3266" s="45">
        <f t="shared" si="407"/>
        <v>0</v>
      </c>
      <c r="G3266" s="46">
        <f t="shared" si="408"/>
        <v>0</v>
      </c>
      <c r="H3266" s="45">
        <f t="shared" si="409"/>
        <v>0</v>
      </c>
    </row>
    <row r="3267" spans="1:8">
      <c r="A3267" s="4">
        <v>408050390</v>
      </c>
      <c r="B3267" s="100" t="s">
        <v>1907</v>
      </c>
      <c r="C3267" s="100" t="s">
        <v>4917</v>
      </c>
      <c r="D3267" s="534">
        <v>300.77</v>
      </c>
      <c r="E3267" s="368">
        <v>0</v>
      </c>
      <c r="F3267" s="45">
        <f t="shared" si="407"/>
        <v>0</v>
      </c>
      <c r="G3267" s="46">
        <f t="shared" si="408"/>
        <v>0</v>
      </c>
      <c r="H3267" s="45">
        <f t="shared" si="409"/>
        <v>0</v>
      </c>
    </row>
    <row r="3268" spans="1:8">
      <c r="A3268" s="4">
        <v>408050454</v>
      </c>
      <c r="B3268" s="100" t="s">
        <v>1339</v>
      </c>
      <c r="C3268" s="100" t="s">
        <v>4918</v>
      </c>
      <c r="D3268" s="534">
        <v>355.81</v>
      </c>
      <c r="E3268" s="368">
        <v>0</v>
      </c>
      <c r="F3268" s="45">
        <f t="shared" si="407"/>
        <v>0</v>
      </c>
      <c r="G3268" s="46">
        <f t="shared" si="408"/>
        <v>0</v>
      </c>
      <c r="H3268" s="45">
        <f t="shared" si="409"/>
        <v>0</v>
      </c>
    </row>
    <row r="3269" spans="1:8">
      <c r="A3269" s="4">
        <v>408050462</v>
      </c>
      <c r="B3269" s="100" t="s">
        <v>1340</v>
      </c>
      <c r="C3269" s="100" t="s">
        <v>4919</v>
      </c>
      <c r="D3269" s="534">
        <v>473.83</v>
      </c>
      <c r="E3269" s="368">
        <v>0</v>
      </c>
      <c r="F3269" s="45">
        <f t="shared" ref="F3269:F3300" si="410">D3269*E3269</f>
        <v>0</v>
      </c>
      <c r="G3269" s="46">
        <f t="shared" ref="G3269:G3300" si="411">E3269/12</f>
        <v>0</v>
      </c>
      <c r="H3269" s="45">
        <f t="shared" ref="H3269:H3300" si="412">F3269/12</f>
        <v>0</v>
      </c>
    </row>
    <row r="3270" spans="1:8">
      <c r="A3270" s="4">
        <v>408050470</v>
      </c>
      <c r="B3270" s="100" t="s">
        <v>3221</v>
      </c>
      <c r="C3270" s="100" t="s">
        <v>4920</v>
      </c>
      <c r="D3270" s="534">
        <v>524.42999999999995</v>
      </c>
      <c r="E3270" s="368">
        <v>0</v>
      </c>
      <c r="F3270" s="45">
        <f t="shared" si="410"/>
        <v>0</v>
      </c>
      <c r="G3270" s="46">
        <f t="shared" si="411"/>
        <v>0</v>
      </c>
      <c r="H3270" s="45">
        <f t="shared" si="412"/>
        <v>0</v>
      </c>
    </row>
    <row r="3271" spans="1:8">
      <c r="A3271" s="4">
        <v>408050489</v>
      </c>
      <c r="B3271" s="100" t="s">
        <v>1341</v>
      </c>
      <c r="C3271" s="100" t="s">
        <v>4921</v>
      </c>
      <c r="D3271" s="534">
        <v>397.15</v>
      </c>
      <c r="E3271" s="368">
        <v>0</v>
      </c>
      <c r="F3271" s="45">
        <f t="shared" si="410"/>
        <v>0</v>
      </c>
      <c r="G3271" s="46">
        <f t="shared" si="411"/>
        <v>0</v>
      </c>
      <c r="H3271" s="45">
        <f t="shared" si="412"/>
        <v>0</v>
      </c>
    </row>
    <row r="3272" spans="1:8">
      <c r="A3272" s="4">
        <v>408050497</v>
      </c>
      <c r="B3272" s="100" t="s">
        <v>1342</v>
      </c>
      <c r="C3272" s="100" t="s">
        <v>4922</v>
      </c>
      <c r="D3272" s="534">
        <v>268.42</v>
      </c>
      <c r="E3272" s="368">
        <v>0</v>
      </c>
      <c r="F3272" s="45">
        <f t="shared" si="410"/>
        <v>0</v>
      </c>
      <c r="G3272" s="46">
        <f t="shared" si="411"/>
        <v>0</v>
      </c>
      <c r="H3272" s="45">
        <f t="shared" si="412"/>
        <v>0</v>
      </c>
    </row>
    <row r="3273" spans="1:8">
      <c r="A3273" s="4">
        <v>408050500</v>
      </c>
      <c r="B3273" s="100" t="s">
        <v>1343</v>
      </c>
      <c r="C3273" s="100" t="s">
        <v>4923</v>
      </c>
      <c r="D3273" s="534">
        <v>268.42</v>
      </c>
      <c r="E3273" s="368">
        <v>0</v>
      </c>
      <c r="F3273" s="45">
        <f t="shared" si="410"/>
        <v>0</v>
      </c>
      <c r="G3273" s="46">
        <f t="shared" si="411"/>
        <v>0</v>
      </c>
      <c r="H3273" s="45">
        <f t="shared" si="412"/>
        <v>0</v>
      </c>
    </row>
    <row r="3274" spans="1:8">
      <c r="A3274" s="4">
        <v>408050519</v>
      </c>
      <c r="B3274" s="100" t="s">
        <v>1344</v>
      </c>
      <c r="C3274" s="100" t="s">
        <v>4924</v>
      </c>
      <c r="D3274" s="534">
        <v>268.42</v>
      </c>
      <c r="E3274" s="368">
        <v>0</v>
      </c>
      <c r="F3274" s="45">
        <f t="shared" si="410"/>
        <v>0</v>
      </c>
      <c r="G3274" s="46">
        <f t="shared" si="411"/>
        <v>0</v>
      </c>
      <c r="H3274" s="45">
        <f t="shared" si="412"/>
        <v>0</v>
      </c>
    </row>
    <row r="3275" spans="1:8">
      <c r="A3275" s="4">
        <v>408050527</v>
      </c>
      <c r="B3275" s="100" t="s">
        <v>3222</v>
      </c>
      <c r="C3275" s="100" t="s">
        <v>4925</v>
      </c>
      <c r="D3275" s="534">
        <v>268.42</v>
      </c>
      <c r="E3275" s="368">
        <v>0</v>
      </c>
      <c r="F3275" s="45">
        <f t="shared" si="410"/>
        <v>0</v>
      </c>
      <c r="G3275" s="46">
        <f t="shared" si="411"/>
        <v>0</v>
      </c>
      <c r="H3275" s="45">
        <f t="shared" si="412"/>
        <v>0</v>
      </c>
    </row>
    <row r="3276" spans="1:8">
      <c r="A3276" s="4">
        <v>408050535</v>
      </c>
      <c r="B3276" s="100" t="s">
        <v>1345</v>
      </c>
      <c r="C3276" s="100" t="s">
        <v>4926</v>
      </c>
      <c r="D3276" s="534">
        <v>268.42</v>
      </c>
      <c r="E3276" s="368">
        <v>0</v>
      </c>
      <c r="F3276" s="45">
        <f t="shared" si="410"/>
        <v>0</v>
      </c>
      <c r="G3276" s="46">
        <f t="shared" si="411"/>
        <v>0</v>
      </c>
      <c r="H3276" s="45">
        <f t="shared" si="412"/>
        <v>0</v>
      </c>
    </row>
    <row r="3277" spans="1:8">
      <c r="A3277" s="4">
        <v>408050543</v>
      </c>
      <c r="B3277" s="100" t="s">
        <v>1346</v>
      </c>
      <c r="C3277" s="100" t="s">
        <v>4927</v>
      </c>
      <c r="D3277" s="534">
        <v>268.42</v>
      </c>
      <c r="E3277" s="368">
        <v>0</v>
      </c>
      <c r="F3277" s="45">
        <f t="shared" si="410"/>
        <v>0</v>
      </c>
      <c r="G3277" s="46">
        <f t="shared" si="411"/>
        <v>0</v>
      </c>
      <c r="H3277" s="45">
        <f t="shared" si="412"/>
        <v>0</v>
      </c>
    </row>
    <row r="3278" spans="1:8">
      <c r="A3278" s="4">
        <v>408050551</v>
      </c>
      <c r="B3278" s="100" t="s">
        <v>1347</v>
      </c>
      <c r="C3278" s="100" t="s">
        <v>4928</v>
      </c>
      <c r="D3278" s="534">
        <v>284.06</v>
      </c>
      <c r="E3278" s="368">
        <v>0</v>
      </c>
      <c r="F3278" s="45">
        <f t="shared" si="410"/>
        <v>0</v>
      </c>
      <c r="G3278" s="46">
        <f t="shared" si="411"/>
        <v>0</v>
      </c>
      <c r="H3278" s="45">
        <f t="shared" si="412"/>
        <v>0</v>
      </c>
    </row>
    <row r="3279" spans="1:8">
      <c r="A3279" s="4">
        <v>408050560</v>
      </c>
      <c r="B3279" s="100" t="s">
        <v>3223</v>
      </c>
      <c r="C3279" s="100" t="s">
        <v>4929</v>
      </c>
      <c r="D3279" s="534">
        <v>298.41000000000003</v>
      </c>
      <c r="E3279" s="368">
        <v>0</v>
      </c>
      <c r="F3279" s="45">
        <f t="shared" si="410"/>
        <v>0</v>
      </c>
      <c r="G3279" s="46">
        <f t="shared" si="411"/>
        <v>0</v>
      </c>
      <c r="H3279" s="45">
        <f t="shared" si="412"/>
        <v>0</v>
      </c>
    </row>
    <row r="3280" spans="1:8">
      <c r="A3280" s="4">
        <v>408050578</v>
      </c>
      <c r="B3280" s="100" t="s">
        <v>1349</v>
      </c>
      <c r="C3280" s="100" t="s">
        <v>4930</v>
      </c>
      <c r="D3280" s="534">
        <v>759.42</v>
      </c>
      <c r="E3280" s="368">
        <v>0</v>
      </c>
      <c r="F3280" s="45">
        <f t="shared" si="410"/>
        <v>0</v>
      </c>
      <c r="G3280" s="46">
        <f t="shared" si="411"/>
        <v>0</v>
      </c>
      <c r="H3280" s="45">
        <f t="shared" si="412"/>
        <v>0</v>
      </c>
    </row>
    <row r="3281" spans="1:9">
      <c r="A3281" s="4">
        <v>408050586</v>
      </c>
      <c r="B3281" s="100" t="s">
        <v>1350</v>
      </c>
      <c r="C3281" s="100" t="s">
        <v>4931</v>
      </c>
      <c r="D3281" s="534">
        <v>759.42</v>
      </c>
      <c r="E3281" s="368">
        <v>0</v>
      </c>
      <c r="F3281" s="45">
        <f t="shared" si="410"/>
        <v>0</v>
      </c>
      <c r="G3281" s="46">
        <f t="shared" si="411"/>
        <v>0</v>
      </c>
      <c r="H3281" s="45">
        <f t="shared" si="412"/>
        <v>0</v>
      </c>
    </row>
    <row r="3282" spans="1:9">
      <c r="A3282" s="4">
        <v>408050616</v>
      </c>
      <c r="B3282" s="100" t="s">
        <v>1351</v>
      </c>
      <c r="C3282" s="100" t="s">
        <v>4932</v>
      </c>
      <c r="D3282" s="534">
        <v>1010.77</v>
      </c>
      <c r="E3282" s="368">
        <v>0</v>
      </c>
      <c r="F3282" s="45">
        <f t="shared" si="410"/>
        <v>0</v>
      </c>
      <c r="G3282" s="46">
        <f t="shared" si="411"/>
        <v>0</v>
      </c>
      <c r="H3282" s="45">
        <f t="shared" si="412"/>
        <v>0</v>
      </c>
    </row>
    <row r="3283" spans="1:9">
      <c r="A3283" s="4">
        <v>408050624</v>
      </c>
      <c r="B3283" s="100" t="s">
        <v>3224</v>
      </c>
      <c r="C3283" s="100" t="s">
        <v>4933</v>
      </c>
      <c r="D3283" s="534">
        <v>268.41000000000003</v>
      </c>
      <c r="E3283" s="368">
        <v>0</v>
      </c>
      <c r="F3283" s="45">
        <f t="shared" si="410"/>
        <v>0</v>
      </c>
      <c r="G3283" s="46">
        <f t="shared" si="411"/>
        <v>0</v>
      </c>
      <c r="H3283" s="45">
        <f t="shared" si="412"/>
        <v>0</v>
      </c>
    </row>
    <row r="3284" spans="1:9">
      <c r="A3284" s="4">
        <v>408050632</v>
      </c>
      <c r="B3284" s="100" t="s">
        <v>1352</v>
      </c>
      <c r="C3284" s="100" t="s">
        <v>4934</v>
      </c>
      <c r="D3284" s="534">
        <v>759.42</v>
      </c>
      <c r="E3284" s="368">
        <v>0</v>
      </c>
      <c r="F3284" s="45">
        <f t="shared" si="410"/>
        <v>0</v>
      </c>
      <c r="G3284" s="46">
        <f t="shared" si="411"/>
        <v>0</v>
      </c>
      <c r="H3284" s="45">
        <f t="shared" si="412"/>
        <v>0</v>
      </c>
    </row>
    <row r="3285" spans="1:9">
      <c r="A3285" s="4">
        <v>408050659</v>
      </c>
      <c r="B3285" s="100" t="s">
        <v>3225</v>
      </c>
      <c r="C3285" s="100" t="s">
        <v>4935</v>
      </c>
      <c r="D3285" s="534">
        <v>397.15</v>
      </c>
      <c r="E3285" s="368">
        <v>0</v>
      </c>
      <c r="F3285" s="45">
        <f t="shared" si="410"/>
        <v>0</v>
      </c>
      <c r="G3285" s="46">
        <f t="shared" si="411"/>
        <v>0</v>
      </c>
      <c r="H3285" s="45">
        <f t="shared" si="412"/>
        <v>0</v>
      </c>
    </row>
    <row r="3286" spans="1:9">
      <c r="A3286" s="4">
        <v>408050667</v>
      </c>
      <c r="B3286" s="100" t="s">
        <v>1353</v>
      </c>
      <c r="C3286" s="100" t="s">
        <v>4936</v>
      </c>
      <c r="D3286" s="534">
        <v>769.41</v>
      </c>
      <c r="E3286" s="368">
        <v>0</v>
      </c>
      <c r="F3286" s="45">
        <f t="shared" si="410"/>
        <v>0</v>
      </c>
      <c r="G3286" s="46">
        <f t="shared" si="411"/>
        <v>0</v>
      </c>
      <c r="H3286" s="45">
        <f t="shared" si="412"/>
        <v>0</v>
      </c>
    </row>
    <row r="3287" spans="1:9">
      <c r="A3287" s="4">
        <v>408050683</v>
      </c>
      <c r="B3287" s="100" t="s">
        <v>1354</v>
      </c>
      <c r="C3287" s="100" t="s">
        <v>4937</v>
      </c>
      <c r="D3287" s="534">
        <v>598.61</v>
      </c>
      <c r="E3287" s="368">
        <v>0</v>
      </c>
      <c r="F3287" s="45">
        <f t="shared" si="410"/>
        <v>0</v>
      </c>
      <c r="G3287" s="46">
        <f t="shared" si="411"/>
        <v>0</v>
      </c>
      <c r="H3287" s="45">
        <f t="shared" si="412"/>
        <v>0</v>
      </c>
    </row>
    <row r="3288" spans="1:9">
      <c r="A3288" s="4">
        <v>408050691</v>
      </c>
      <c r="B3288" s="100" t="s">
        <v>1355</v>
      </c>
      <c r="C3288" s="100" t="s">
        <v>4938</v>
      </c>
      <c r="D3288" s="534">
        <v>578.89</v>
      </c>
      <c r="E3288" s="368">
        <v>0</v>
      </c>
      <c r="F3288" s="45">
        <f t="shared" si="410"/>
        <v>0</v>
      </c>
      <c r="G3288" s="46">
        <f t="shared" si="411"/>
        <v>0</v>
      </c>
      <c r="H3288" s="45">
        <f t="shared" si="412"/>
        <v>0</v>
      </c>
    </row>
    <row r="3289" spans="1:9">
      <c r="A3289" s="4">
        <v>408050705</v>
      </c>
      <c r="B3289" s="100" t="s">
        <v>1356</v>
      </c>
      <c r="C3289" s="100" t="s">
        <v>4939</v>
      </c>
      <c r="D3289" s="534">
        <v>1617.72</v>
      </c>
      <c r="E3289" s="368">
        <v>0</v>
      </c>
      <c r="F3289" s="45">
        <f t="shared" si="410"/>
        <v>0</v>
      </c>
      <c r="G3289" s="46">
        <f t="shared" si="411"/>
        <v>0</v>
      </c>
      <c r="H3289" s="45">
        <f t="shared" si="412"/>
        <v>0</v>
      </c>
    </row>
    <row r="3290" spans="1:9">
      <c r="A3290" s="4">
        <v>408050713</v>
      </c>
      <c r="B3290" s="100" t="s">
        <v>1357</v>
      </c>
      <c r="C3290" s="100" t="s">
        <v>4940</v>
      </c>
      <c r="D3290" s="534">
        <v>268.42</v>
      </c>
      <c r="E3290" s="368">
        <v>0</v>
      </c>
      <c r="F3290" s="45">
        <f t="shared" si="410"/>
        <v>0</v>
      </c>
      <c r="G3290" s="46">
        <f t="shared" si="411"/>
        <v>0</v>
      </c>
      <c r="H3290" s="45">
        <f t="shared" si="412"/>
        <v>0</v>
      </c>
    </row>
    <row r="3291" spans="1:9">
      <c r="A3291" s="4">
        <v>408050730</v>
      </c>
      <c r="B3291" s="100" t="s">
        <v>1358</v>
      </c>
      <c r="C3291" s="100" t="s">
        <v>4941</v>
      </c>
      <c r="D3291" s="534">
        <v>336.6</v>
      </c>
      <c r="E3291" s="368">
        <v>0</v>
      </c>
      <c r="F3291" s="45">
        <f t="shared" si="410"/>
        <v>0</v>
      </c>
      <c r="G3291" s="46">
        <f t="shared" si="411"/>
        <v>0</v>
      </c>
      <c r="H3291" s="45">
        <f t="shared" si="412"/>
        <v>0</v>
      </c>
    </row>
    <row r="3292" spans="1:9">
      <c r="A3292" s="4">
        <v>408050748</v>
      </c>
      <c r="B3292" s="100" t="s">
        <v>3227</v>
      </c>
      <c r="C3292" s="100" t="s">
        <v>4942</v>
      </c>
      <c r="D3292" s="534">
        <v>1330.37</v>
      </c>
      <c r="E3292" s="368">
        <v>0</v>
      </c>
      <c r="F3292" s="111">
        <f t="shared" si="410"/>
        <v>0</v>
      </c>
      <c r="G3292" s="64">
        <f t="shared" si="411"/>
        <v>0</v>
      </c>
      <c r="H3292" s="111">
        <f t="shared" si="412"/>
        <v>0</v>
      </c>
      <c r="I3292" s="114"/>
    </row>
    <row r="3293" spans="1:9">
      <c r="A3293" s="4">
        <v>408050764</v>
      </c>
      <c r="B3293" s="100" t="s">
        <v>1359</v>
      </c>
      <c r="C3293" s="100" t="s">
        <v>2254</v>
      </c>
      <c r="D3293" s="534">
        <v>253.93</v>
      </c>
      <c r="E3293" s="368">
        <v>0</v>
      </c>
      <c r="F3293" s="111">
        <f t="shared" si="410"/>
        <v>0</v>
      </c>
      <c r="G3293" s="64">
        <f t="shared" si="411"/>
        <v>0</v>
      </c>
      <c r="H3293" s="111">
        <f t="shared" si="412"/>
        <v>0</v>
      </c>
      <c r="I3293" s="114"/>
    </row>
    <row r="3294" spans="1:9">
      <c r="A3294" s="4">
        <v>408050772</v>
      </c>
      <c r="B3294" s="100" t="s">
        <v>1360</v>
      </c>
      <c r="C3294" s="100" t="s">
        <v>4240</v>
      </c>
      <c r="D3294" s="534">
        <v>338.03</v>
      </c>
      <c r="E3294" s="368">
        <v>0</v>
      </c>
      <c r="F3294" s="111">
        <f t="shared" si="410"/>
        <v>0</v>
      </c>
      <c r="G3294" s="64">
        <f t="shared" si="411"/>
        <v>0</v>
      </c>
      <c r="H3294" s="111">
        <f t="shared" si="412"/>
        <v>0</v>
      </c>
      <c r="I3294" s="114"/>
    </row>
    <row r="3295" spans="1:9">
      <c r="A3295" s="4">
        <v>408050799</v>
      </c>
      <c r="B3295" s="100" t="s">
        <v>1361</v>
      </c>
      <c r="C3295" s="100" t="s">
        <v>4943</v>
      </c>
      <c r="D3295" s="534">
        <v>213.79</v>
      </c>
      <c r="E3295" s="368">
        <v>0</v>
      </c>
      <c r="F3295" s="111">
        <f t="shared" si="410"/>
        <v>0</v>
      </c>
      <c r="G3295" s="64">
        <f t="shared" si="411"/>
        <v>0</v>
      </c>
      <c r="H3295" s="111">
        <f t="shared" si="412"/>
        <v>0</v>
      </c>
      <c r="I3295" s="114"/>
    </row>
    <row r="3296" spans="1:9">
      <c r="A3296" s="4">
        <v>408050802</v>
      </c>
      <c r="B3296" s="100" t="s">
        <v>1362</v>
      </c>
      <c r="C3296" s="100" t="s">
        <v>4944</v>
      </c>
      <c r="D3296" s="534">
        <v>1104.3800000000001</v>
      </c>
      <c r="E3296" s="368">
        <v>0</v>
      </c>
      <c r="F3296" s="45">
        <f t="shared" si="410"/>
        <v>0</v>
      </c>
      <c r="G3296" s="46">
        <f t="shared" si="411"/>
        <v>0</v>
      </c>
      <c r="H3296" s="45">
        <f t="shared" si="412"/>
        <v>0</v>
      </c>
    </row>
    <row r="3297" spans="1:8">
      <c r="A3297" s="4">
        <v>408050810</v>
      </c>
      <c r="B3297" s="100" t="s">
        <v>1363</v>
      </c>
      <c r="C3297" s="100" t="s">
        <v>4945</v>
      </c>
      <c r="D3297" s="534">
        <v>268.41000000000003</v>
      </c>
      <c r="E3297" s="368">
        <v>0</v>
      </c>
      <c r="F3297" s="45">
        <f t="shared" si="410"/>
        <v>0</v>
      </c>
      <c r="G3297" s="46">
        <f t="shared" si="411"/>
        <v>0</v>
      </c>
      <c r="H3297" s="45">
        <f t="shared" si="412"/>
        <v>0</v>
      </c>
    </row>
    <row r="3298" spans="1:8">
      <c r="A3298" s="4">
        <v>408050837</v>
      </c>
      <c r="B3298" s="100" t="s">
        <v>1364</v>
      </c>
      <c r="C3298" s="100" t="s">
        <v>4241</v>
      </c>
      <c r="D3298" s="534">
        <v>213.63</v>
      </c>
      <c r="E3298" s="368">
        <v>0</v>
      </c>
      <c r="F3298" s="45">
        <f t="shared" si="410"/>
        <v>0</v>
      </c>
      <c r="G3298" s="46">
        <f t="shared" si="411"/>
        <v>0</v>
      </c>
      <c r="H3298" s="45">
        <f t="shared" si="412"/>
        <v>0</v>
      </c>
    </row>
    <row r="3299" spans="1:8">
      <c r="A3299" s="4">
        <v>408050861</v>
      </c>
      <c r="B3299" s="100" t="s">
        <v>1365</v>
      </c>
      <c r="C3299" s="100" t="s">
        <v>4946</v>
      </c>
      <c r="D3299" s="534">
        <v>705.02</v>
      </c>
      <c r="E3299" s="368">
        <v>0</v>
      </c>
      <c r="F3299" s="45">
        <f t="shared" si="410"/>
        <v>0</v>
      </c>
      <c r="G3299" s="46">
        <f t="shared" si="411"/>
        <v>0</v>
      </c>
      <c r="H3299" s="45">
        <f t="shared" si="412"/>
        <v>0</v>
      </c>
    </row>
    <row r="3300" spans="1:8">
      <c r="A3300" s="4">
        <v>408050870</v>
      </c>
      <c r="B3300" s="100" t="s">
        <v>1366</v>
      </c>
      <c r="C3300" s="100" t="s">
        <v>4947</v>
      </c>
      <c r="D3300" s="534">
        <v>429.35</v>
      </c>
      <c r="E3300" s="368">
        <v>0</v>
      </c>
      <c r="F3300" s="45">
        <f t="shared" si="410"/>
        <v>0</v>
      </c>
      <c r="G3300" s="46">
        <f t="shared" si="411"/>
        <v>0</v>
      </c>
      <c r="H3300" s="45">
        <f t="shared" si="412"/>
        <v>0</v>
      </c>
    </row>
    <row r="3301" spans="1:8">
      <c r="A3301" s="4">
        <v>408050888</v>
      </c>
      <c r="B3301" s="100" t="s">
        <v>1367</v>
      </c>
      <c r="C3301" s="100" t="s">
        <v>4948</v>
      </c>
      <c r="D3301" s="534">
        <v>283.35000000000002</v>
      </c>
      <c r="E3301" s="368">
        <v>0</v>
      </c>
      <c r="F3301" s="45">
        <f t="shared" ref="F3301:F3332" si="413">D3301*E3301</f>
        <v>0</v>
      </c>
      <c r="G3301" s="46">
        <f t="shared" ref="G3301:G3332" si="414">E3301/12</f>
        <v>0</v>
      </c>
      <c r="H3301" s="45">
        <f t="shared" ref="H3301:H3332" si="415">F3301/12</f>
        <v>0</v>
      </c>
    </row>
    <row r="3302" spans="1:8">
      <c r="A3302" s="4">
        <v>408050896</v>
      </c>
      <c r="B3302" s="100" t="s">
        <v>1368</v>
      </c>
      <c r="C3302" s="100" t="s">
        <v>4949</v>
      </c>
      <c r="D3302" s="534">
        <v>283.66000000000003</v>
      </c>
      <c r="E3302" s="368">
        <v>0</v>
      </c>
      <c r="F3302" s="45">
        <f t="shared" si="413"/>
        <v>0</v>
      </c>
      <c r="G3302" s="46">
        <f t="shared" si="414"/>
        <v>0</v>
      </c>
      <c r="H3302" s="45">
        <f t="shared" si="415"/>
        <v>0</v>
      </c>
    </row>
    <row r="3303" spans="1:8">
      <c r="A3303" s="4">
        <v>408050900</v>
      </c>
      <c r="B3303" s="100" t="s">
        <v>1369</v>
      </c>
      <c r="C3303" s="100" t="s">
        <v>4950</v>
      </c>
      <c r="D3303" s="534">
        <v>142.06</v>
      </c>
      <c r="E3303" s="368">
        <v>0</v>
      </c>
      <c r="F3303" s="45">
        <f t="shared" si="413"/>
        <v>0</v>
      </c>
      <c r="G3303" s="46">
        <f t="shared" si="414"/>
        <v>0</v>
      </c>
      <c r="H3303" s="45">
        <f t="shared" si="415"/>
        <v>0</v>
      </c>
    </row>
    <row r="3304" spans="1:8">
      <c r="A3304" s="4">
        <v>408050918</v>
      </c>
      <c r="B3304" s="100" t="s">
        <v>1370</v>
      </c>
      <c r="C3304" s="100" t="s">
        <v>4951</v>
      </c>
      <c r="D3304" s="534">
        <v>222.95</v>
      </c>
      <c r="E3304" s="368">
        <v>0</v>
      </c>
      <c r="F3304" s="45">
        <f t="shared" si="413"/>
        <v>0</v>
      </c>
      <c r="G3304" s="46">
        <f t="shared" si="414"/>
        <v>0</v>
      </c>
      <c r="H3304" s="45">
        <f t="shared" si="415"/>
        <v>0</v>
      </c>
    </row>
    <row r="3305" spans="1:8">
      <c r="A3305" s="4">
        <v>408060018</v>
      </c>
      <c r="B3305" s="100" t="s">
        <v>1371</v>
      </c>
      <c r="C3305" s="100" t="s">
        <v>4242</v>
      </c>
      <c r="D3305" s="534">
        <v>122.01</v>
      </c>
      <c r="E3305" s="368">
        <v>0</v>
      </c>
      <c r="F3305" s="45">
        <f t="shared" si="413"/>
        <v>0</v>
      </c>
      <c r="G3305" s="46">
        <f t="shared" si="414"/>
        <v>0</v>
      </c>
      <c r="H3305" s="45">
        <f t="shared" si="415"/>
        <v>0</v>
      </c>
    </row>
    <row r="3306" spans="1:8">
      <c r="A3306" s="4">
        <v>408060042</v>
      </c>
      <c r="B3306" s="100" t="s">
        <v>1372</v>
      </c>
      <c r="C3306" s="100" t="s">
        <v>4952</v>
      </c>
      <c r="D3306" s="534">
        <v>258.61</v>
      </c>
      <c r="E3306" s="368">
        <v>0</v>
      </c>
      <c r="F3306" s="45">
        <f t="shared" si="413"/>
        <v>0</v>
      </c>
      <c r="G3306" s="46">
        <f t="shared" si="414"/>
        <v>0</v>
      </c>
      <c r="H3306" s="45">
        <f t="shared" si="415"/>
        <v>0</v>
      </c>
    </row>
    <row r="3307" spans="1:8">
      <c r="A3307" s="4">
        <v>408060050</v>
      </c>
      <c r="B3307" s="100" t="s">
        <v>1373</v>
      </c>
      <c r="C3307" s="100" t="s">
        <v>4953</v>
      </c>
      <c r="D3307" s="534">
        <v>649.74</v>
      </c>
      <c r="E3307" s="368">
        <v>0</v>
      </c>
      <c r="F3307" s="45">
        <f t="shared" si="413"/>
        <v>0</v>
      </c>
      <c r="G3307" s="46">
        <f t="shared" si="414"/>
        <v>0</v>
      </c>
      <c r="H3307" s="45">
        <f t="shared" si="415"/>
        <v>0</v>
      </c>
    </row>
    <row r="3308" spans="1:8">
      <c r="A3308" s="4">
        <v>408060069</v>
      </c>
      <c r="B3308" s="100" t="s">
        <v>1374</v>
      </c>
      <c r="C3308" s="100" t="s">
        <v>4954</v>
      </c>
      <c r="D3308" s="534">
        <v>327.25</v>
      </c>
      <c r="E3308" s="368">
        <v>0</v>
      </c>
      <c r="F3308" s="45">
        <f t="shared" si="413"/>
        <v>0</v>
      </c>
      <c r="G3308" s="46">
        <f t="shared" si="414"/>
        <v>0</v>
      </c>
      <c r="H3308" s="45">
        <f t="shared" si="415"/>
        <v>0</v>
      </c>
    </row>
    <row r="3309" spans="1:8">
      <c r="A3309" s="4">
        <v>408060077</v>
      </c>
      <c r="B3309" s="100" t="s">
        <v>1375</v>
      </c>
      <c r="C3309" s="100" t="s">
        <v>4955</v>
      </c>
      <c r="D3309" s="534">
        <v>645.67999999999995</v>
      </c>
      <c r="E3309" s="368">
        <v>0</v>
      </c>
      <c r="F3309" s="45">
        <f t="shared" si="413"/>
        <v>0</v>
      </c>
      <c r="G3309" s="46">
        <f t="shared" si="414"/>
        <v>0</v>
      </c>
      <c r="H3309" s="45">
        <f t="shared" si="415"/>
        <v>0</v>
      </c>
    </row>
    <row r="3310" spans="1:8">
      <c r="A3310" s="4">
        <v>408060085</v>
      </c>
      <c r="B3310" s="100" t="s">
        <v>3229</v>
      </c>
      <c r="C3310" s="100" t="s">
        <v>4956</v>
      </c>
      <c r="D3310" s="534">
        <v>203.29</v>
      </c>
      <c r="E3310" s="368">
        <v>0</v>
      </c>
      <c r="F3310" s="45">
        <f t="shared" si="413"/>
        <v>0</v>
      </c>
      <c r="G3310" s="46">
        <f t="shared" si="414"/>
        <v>0</v>
      </c>
      <c r="H3310" s="45">
        <f t="shared" si="415"/>
        <v>0</v>
      </c>
    </row>
    <row r="3311" spans="1:8">
      <c r="A3311" s="4">
        <v>408060093</v>
      </c>
      <c r="B3311" s="100" t="s">
        <v>1376</v>
      </c>
      <c r="C3311" s="100" t="s">
        <v>4243</v>
      </c>
      <c r="D3311" s="534">
        <v>91.49</v>
      </c>
      <c r="E3311" s="368">
        <v>0</v>
      </c>
      <c r="F3311" s="45">
        <f t="shared" si="413"/>
        <v>0</v>
      </c>
      <c r="G3311" s="46">
        <f t="shared" si="414"/>
        <v>0</v>
      </c>
      <c r="H3311" s="45">
        <f t="shared" si="415"/>
        <v>0</v>
      </c>
    </row>
    <row r="3312" spans="1:8">
      <c r="A3312" s="4">
        <v>408060107</v>
      </c>
      <c r="B3312" s="100" t="s">
        <v>1377</v>
      </c>
      <c r="C3312" s="100" t="s">
        <v>4245</v>
      </c>
      <c r="D3312" s="534">
        <v>203.29</v>
      </c>
      <c r="E3312" s="368">
        <v>0</v>
      </c>
      <c r="F3312" s="45">
        <f t="shared" si="413"/>
        <v>0</v>
      </c>
      <c r="G3312" s="46">
        <f t="shared" si="414"/>
        <v>0</v>
      </c>
      <c r="H3312" s="45">
        <f t="shared" si="415"/>
        <v>0</v>
      </c>
    </row>
    <row r="3313" spans="1:8">
      <c r="A3313" s="4">
        <v>408060115</v>
      </c>
      <c r="B3313" s="100" t="s">
        <v>1378</v>
      </c>
      <c r="C3313" s="100" t="s">
        <v>4957</v>
      </c>
      <c r="D3313" s="534">
        <v>368.03</v>
      </c>
      <c r="E3313" s="368">
        <v>0</v>
      </c>
      <c r="F3313" s="45">
        <f t="shared" si="413"/>
        <v>0</v>
      </c>
      <c r="G3313" s="46">
        <f t="shared" si="414"/>
        <v>0</v>
      </c>
      <c r="H3313" s="45">
        <f t="shared" si="415"/>
        <v>0</v>
      </c>
    </row>
    <row r="3314" spans="1:8">
      <c r="A3314" s="4">
        <v>408060123</v>
      </c>
      <c r="B3314" s="100" t="s">
        <v>1379</v>
      </c>
      <c r="C3314" s="100" t="s">
        <v>2255</v>
      </c>
      <c r="D3314" s="534">
        <v>139.07</v>
      </c>
      <c r="E3314" s="368">
        <v>0</v>
      </c>
      <c r="F3314" s="45">
        <f t="shared" si="413"/>
        <v>0</v>
      </c>
      <c r="G3314" s="46">
        <f t="shared" si="414"/>
        <v>0</v>
      </c>
      <c r="H3314" s="45">
        <f t="shared" si="415"/>
        <v>0</v>
      </c>
    </row>
    <row r="3315" spans="1:8">
      <c r="A3315" s="4">
        <v>408060131</v>
      </c>
      <c r="B3315" s="100" t="s">
        <v>1380</v>
      </c>
      <c r="C3315" s="100" t="s">
        <v>4958</v>
      </c>
      <c r="D3315" s="534">
        <v>140.33000000000001</v>
      </c>
      <c r="E3315" s="368">
        <v>0</v>
      </c>
      <c r="F3315" s="45">
        <f t="shared" si="413"/>
        <v>0</v>
      </c>
      <c r="G3315" s="46">
        <f t="shared" si="414"/>
        <v>0</v>
      </c>
      <c r="H3315" s="45">
        <f t="shared" si="415"/>
        <v>0</v>
      </c>
    </row>
    <row r="3316" spans="1:8">
      <c r="A3316" s="4">
        <v>408060140</v>
      </c>
      <c r="B3316" s="100" t="s">
        <v>1381</v>
      </c>
      <c r="C3316" s="100" t="s">
        <v>4959</v>
      </c>
      <c r="D3316" s="534">
        <v>151.66999999999999</v>
      </c>
      <c r="E3316" s="368">
        <v>0</v>
      </c>
      <c r="F3316" s="45">
        <f t="shared" si="413"/>
        <v>0</v>
      </c>
      <c r="G3316" s="46">
        <f t="shared" si="414"/>
        <v>0</v>
      </c>
      <c r="H3316" s="45">
        <f t="shared" si="415"/>
        <v>0</v>
      </c>
    </row>
    <row r="3317" spans="1:8">
      <c r="A3317" s="4">
        <v>408060158</v>
      </c>
      <c r="B3317" s="100" t="s">
        <v>1382</v>
      </c>
      <c r="C3317" s="100" t="s">
        <v>4246</v>
      </c>
      <c r="D3317" s="534">
        <v>151.66</v>
      </c>
      <c r="E3317" s="368">
        <v>0</v>
      </c>
      <c r="F3317" s="45">
        <f t="shared" si="413"/>
        <v>0</v>
      </c>
      <c r="G3317" s="46">
        <f t="shared" si="414"/>
        <v>0</v>
      </c>
      <c r="H3317" s="45">
        <f t="shared" si="415"/>
        <v>0</v>
      </c>
    </row>
    <row r="3318" spans="1:8">
      <c r="A3318" s="4">
        <v>408060166</v>
      </c>
      <c r="B3318" s="100" t="s">
        <v>1383</v>
      </c>
      <c r="C3318" s="100" t="s">
        <v>4960</v>
      </c>
      <c r="D3318" s="534">
        <v>151.66999999999999</v>
      </c>
      <c r="E3318" s="368">
        <v>0</v>
      </c>
      <c r="F3318" s="45">
        <f t="shared" si="413"/>
        <v>0</v>
      </c>
      <c r="G3318" s="46">
        <f t="shared" si="414"/>
        <v>0</v>
      </c>
      <c r="H3318" s="45">
        <f t="shared" si="415"/>
        <v>0</v>
      </c>
    </row>
    <row r="3319" spans="1:8">
      <c r="A3319" s="4">
        <v>408060174</v>
      </c>
      <c r="B3319" s="100" t="s">
        <v>1384</v>
      </c>
      <c r="C3319" s="100" t="s">
        <v>4961</v>
      </c>
      <c r="D3319" s="534">
        <v>225.16</v>
      </c>
      <c r="E3319" s="368">
        <v>0</v>
      </c>
      <c r="F3319" s="45">
        <f t="shared" si="413"/>
        <v>0</v>
      </c>
      <c r="G3319" s="46">
        <f t="shared" si="414"/>
        <v>0</v>
      </c>
      <c r="H3319" s="45">
        <f t="shared" si="415"/>
        <v>0</v>
      </c>
    </row>
    <row r="3320" spans="1:8">
      <c r="A3320" s="4">
        <v>408060182</v>
      </c>
      <c r="B3320" s="100" t="s">
        <v>1385</v>
      </c>
      <c r="C3320" s="100" t="s">
        <v>4962</v>
      </c>
      <c r="D3320" s="534">
        <v>759.42</v>
      </c>
      <c r="E3320" s="368">
        <v>0</v>
      </c>
      <c r="F3320" s="45">
        <f t="shared" si="413"/>
        <v>0</v>
      </c>
      <c r="G3320" s="46">
        <f t="shared" si="414"/>
        <v>0</v>
      </c>
      <c r="H3320" s="45">
        <f t="shared" si="415"/>
        <v>0</v>
      </c>
    </row>
    <row r="3321" spans="1:8">
      <c r="A3321" s="4">
        <v>408060190</v>
      </c>
      <c r="B3321" s="100" t="s">
        <v>1386</v>
      </c>
      <c r="C3321" s="100" t="s">
        <v>4963</v>
      </c>
      <c r="D3321" s="534">
        <v>379.71</v>
      </c>
      <c r="E3321" s="368">
        <v>0</v>
      </c>
      <c r="F3321" s="45">
        <f t="shared" si="413"/>
        <v>0</v>
      </c>
      <c r="G3321" s="46">
        <f t="shared" si="414"/>
        <v>0</v>
      </c>
      <c r="H3321" s="45">
        <f t="shared" si="415"/>
        <v>0</v>
      </c>
    </row>
    <row r="3322" spans="1:8">
      <c r="A3322" s="4">
        <v>408060212</v>
      </c>
      <c r="B3322" s="100" t="s">
        <v>1387</v>
      </c>
      <c r="C3322" s="100" t="s">
        <v>4247</v>
      </c>
      <c r="D3322" s="534">
        <v>225.17</v>
      </c>
      <c r="E3322" s="368">
        <v>0</v>
      </c>
      <c r="F3322" s="45">
        <f t="shared" si="413"/>
        <v>0</v>
      </c>
      <c r="G3322" s="46">
        <f t="shared" si="414"/>
        <v>0</v>
      </c>
      <c r="H3322" s="45">
        <f t="shared" si="415"/>
        <v>0</v>
      </c>
    </row>
    <row r="3323" spans="1:8">
      <c r="A3323" s="4">
        <v>408060301</v>
      </c>
      <c r="B3323" s="100" t="s">
        <v>3233</v>
      </c>
      <c r="C3323" s="100" t="s">
        <v>4964</v>
      </c>
      <c r="D3323" s="534">
        <v>205.53</v>
      </c>
      <c r="E3323" s="368">
        <v>0</v>
      </c>
      <c r="F3323" s="45">
        <f t="shared" si="413"/>
        <v>0</v>
      </c>
      <c r="G3323" s="46">
        <f t="shared" si="414"/>
        <v>0</v>
      </c>
      <c r="H3323" s="45">
        <f t="shared" si="415"/>
        <v>0</v>
      </c>
    </row>
    <row r="3324" spans="1:8">
      <c r="A3324" s="4">
        <v>408060310</v>
      </c>
      <c r="B3324" s="100" t="s">
        <v>1388</v>
      </c>
      <c r="C3324" s="100" t="s">
        <v>4248</v>
      </c>
      <c r="D3324" s="534">
        <v>207.02</v>
      </c>
      <c r="E3324" s="368">
        <v>0</v>
      </c>
      <c r="F3324" s="45">
        <f t="shared" si="413"/>
        <v>0</v>
      </c>
      <c r="G3324" s="46">
        <f t="shared" si="414"/>
        <v>0</v>
      </c>
      <c r="H3324" s="45">
        <f t="shared" si="415"/>
        <v>0</v>
      </c>
    </row>
    <row r="3325" spans="1:8">
      <c r="A3325" s="4">
        <v>408060328</v>
      </c>
      <c r="B3325" s="100" t="s">
        <v>1389</v>
      </c>
      <c r="C3325" s="100" t="s">
        <v>4965</v>
      </c>
      <c r="D3325" s="534">
        <v>204.09</v>
      </c>
      <c r="E3325" s="368">
        <v>0</v>
      </c>
      <c r="F3325" s="45">
        <f t="shared" si="413"/>
        <v>0</v>
      </c>
      <c r="G3325" s="46">
        <f t="shared" si="414"/>
        <v>0</v>
      </c>
      <c r="H3325" s="45">
        <f t="shared" si="415"/>
        <v>0</v>
      </c>
    </row>
    <row r="3326" spans="1:8">
      <c r="A3326" s="4">
        <v>408060336</v>
      </c>
      <c r="B3326" s="100" t="s">
        <v>1390</v>
      </c>
      <c r="C3326" s="100" t="s">
        <v>4966</v>
      </c>
      <c r="D3326" s="534">
        <v>229.4</v>
      </c>
      <c r="E3326" s="368">
        <v>0</v>
      </c>
      <c r="F3326" s="45">
        <f t="shared" si="413"/>
        <v>0</v>
      </c>
      <c r="G3326" s="46">
        <f t="shared" si="414"/>
        <v>0</v>
      </c>
      <c r="H3326" s="45">
        <f t="shared" si="415"/>
        <v>0</v>
      </c>
    </row>
    <row r="3327" spans="1:8">
      <c r="A3327" s="4">
        <v>408060344</v>
      </c>
      <c r="B3327" s="100" t="s">
        <v>1391</v>
      </c>
      <c r="C3327" s="100" t="s">
        <v>4249</v>
      </c>
      <c r="D3327" s="534">
        <v>205.91</v>
      </c>
      <c r="E3327" s="368">
        <v>0</v>
      </c>
      <c r="F3327" s="45">
        <f t="shared" si="413"/>
        <v>0</v>
      </c>
      <c r="G3327" s="46">
        <f t="shared" si="414"/>
        <v>0</v>
      </c>
      <c r="H3327" s="45">
        <f t="shared" si="415"/>
        <v>0</v>
      </c>
    </row>
    <row r="3328" spans="1:8">
      <c r="A3328" s="4">
        <v>408060352</v>
      </c>
      <c r="B3328" s="100" t="s">
        <v>1392</v>
      </c>
      <c r="C3328" s="100" t="s">
        <v>4967</v>
      </c>
      <c r="D3328" s="534">
        <v>208.94</v>
      </c>
      <c r="E3328" s="368">
        <v>0</v>
      </c>
      <c r="F3328" s="45">
        <f t="shared" si="413"/>
        <v>0</v>
      </c>
      <c r="G3328" s="46">
        <f t="shared" si="414"/>
        <v>0</v>
      </c>
      <c r="H3328" s="45">
        <f t="shared" si="415"/>
        <v>0</v>
      </c>
    </row>
    <row r="3329" spans="1:8">
      <c r="A3329" s="4">
        <v>408060360</v>
      </c>
      <c r="B3329" s="100" t="s">
        <v>1915</v>
      </c>
      <c r="C3329" s="100" t="s">
        <v>4968</v>
      </c>
      <c r="D3329" s="534">
        <v>680.2</v>
      </c>
      <c r="E3329" s="368">
        <v>0</v>
      </c>
      <c r="F3329" s="45">
        <f t="shared" si="413"/>
        <v>0</v>
      </c>
      <c r="G3329" s="46">
        <f t="shared" si="414"/>
        <v>0</v>
      </c>
      <c r="H3329" s="45">
        <f t="shared" si="415"/>
        <v>0</v>
      </c>
    </row>
    <row r="3330" spans="1:8">
      <c r="A3330" s="4">
        <v>408060379</v>
      </c>
      <c r="B3330" s="100" t="s">
        <v>1393</v>
      </c>
      <c r="C3330" s="100" t="s">
        <v>4969</v>
      </c>
      <c r="D3330" s="534">
        <v>421.3</v>
      </c>
      <c r="E3330" s="368">
        <v>0</v>
      </c>
      <c r="F3330" s="45">
        <f t="shared" si="413"/>
        <v>0</v>
      </c>
      <c r="G3330" s="46">
        <f t="shared" si="414"/>
        <v>0</v>
      </c>
      <c r="H3330" s="45">
        <f t="shared" si="415"/>
        <v>0</v>
      </c>
    </row>
    <row r="3331" spans="1:8">
      <c r="A3331" s="4">
        <v>408060387</v>
      </c>
      <c r="B3331" s="100" t="s">
        <v>3237</v>
      </c>
      <c r="C3331" s="100" t="s">
        <v>4970</v>
      </c>
      <c r="D3331" s="534">
        <v>346.53</v>
      </c>
      <c r="E3331" s="368">
        <v>0</v>
      </c>
      <c r="F3331" s="45">
        <f t="shared" si="413"/>
        <v>0</v>
      </c>
      <c r="G3331" s="46">
        <f t="shared" si="414"/>
        <v>0</v>
      </c>
      <c r="H3331" s="45">
        <f t="shared" si="415"/>
        <v>0</v>
      </c>
    </row>
    <row r="3332" spans="1:8">
      <c r="A3332" s="4">
        <v>408060395</v>
      </c>
      <c r="B3332" s="100" t="s">
        <v>1394</v>
      </c>
      <c r="C3332" s="100" t="s">
        <v>4971</v>
      </c>
      <c r="D3332" s="534">
        <v>214.21</v>
      </c>
      <c r="E3332" s="368">
        <v>0</v>
      </c>
      <c r="F3332" s="45">
        <f t="shared" si="413"/>
        <v>0</v>
      </c>
      <c r="G3332" s="46">
        <f t="shared" si="414"/>
        <v>0</v>
      </c>
      <c r="H3332" s="45">
        <f t="shared" si="415"/>
        <v>0</v>
      </c>
    </row>
    <row r="3333" spans="1:8">
      <c r="A3333" s="4">
        <v>408060409</v>
      </c>
      <c r="B3333" s="100" t="s">
        <v>1395</v>
      </c>
      <c r="C3333" s="100" t="s">
        <v>4972</v>
      </c>
      <c r="D3333" s="534">
        <v>420.2</v>
      </c>
      <c r="E3333" s="368">
        <v>0</v>
      </c>
      <c r="F3333" s="45">
        <f t="shared" ref="F3333:F3343" si="416">D3333*E3333</f>
        <v>0</v>
      </c>
      <c r="G3333" s="46">
        <f t="shared" ref="G3333:G3343" si="417">E3333/12</f>
        <v>0</v>
      </c>
      <c r="H3333" s="45">
        <f t="shared" ref="H3333:H3343" si="418">F3333/12</f>
        <v>0</v>
      </c>
    </row>
    <row r="3334" spans="1:8">
      <c r="A3334" s="4">
        <v>408060425</v>
      </c>
      <c r="B3334" s="100" t="s">
        <v>1396</v>
      </c>
      <c r="C3334" s="100" t="s">
        <v>4973</v>
      </c>
      <c r="D3334" s="534">
        <v>268.41000000000003</v>
      </c>
      <c r="E3334" s="368">
        <v>0</v>
      </c>
      <c r="F3334" s="45">
        <f t="shared" si="416"/>
        <v>0</v>
      </c>
      <c r="G3334" s="46">
        <f t="shared" si="417"/>
        <v>0</v>
      </c>
      <c r="H3334" s="45">
        <f t="shared" si="418"/>
        <v>0</v>
      </c>
    </row>
    <row r="3335" spans="1:8">
      <c r="A3335" s="4">
        <v>408060433</v>
      </c>
      <c r="B3335" s="100" t="s">
        <v>3238</v>
      </c>
      <c r="C3335" s="100" t="s">
        <v>4974</v>
      </c>
      <c r="D3335" s="534">
        <v>268.41000000000003</v>
      </c>
      <c r="E3335" s="368">
        <v>0</v>
      </c>
      <c r="F3335" s="45">
        <f t="shared" si="416"/>
        <v>0</v>
      </c>
      <c r="G3335" s="46">
        <f t="shared" si="417"/>
        <v>0</v>
      </c>
      <c r="H3335" s="45">
        <f t="shared" si="418"/>
        <v>0</v>
      </c>
    </row>
    <row r="3336" spans="1:8">
      <c r="A3336" s="4">
        <v>408060441</v>
      </c>
      <c r="B3336" s="100" t="s">
        <v>1397</v>
      </c>
      <c r="C3336" s="100" t="s">
        <v>4975</v>
      </c>
      <c r="D3336" s="534">
        <v>377</v>
      </c>
      <c r="E3336" s="368">
        <v>0</v>
      </c>
      <c r="F3336" s="45">
        <f t="shared" si="416"/>
        <v>0</v>
      </c>
      <c r="G3336" s="46">
        <f t="shared" si="417"/>
        <v>0</v>
      </c>
      <c r="H3336" s="45">
        <f t="shared" si="418"/>
        <v>0</v>
      </c>
    </row>
    <row r="3337" spans="1:8">
      <c r="A3337" s="4">
        <v>408060450</v>
      </c>
      <c r="B3337" s="100" t="s">
        <v>1398</v>
      </c>
      <c r="C3337" s="100" t="s">
        <v>4976</v>
      </c>
      <c r="D3337" s="534">
        <v>555.83000000000004</v>
      </c>
      <c r="E3337" s="368">
        <v>0</v>
      </c>
      <c r="F3337" s="45">
        <f t="shared" si="416"/>
        <v>0</v>
      </c>
      <c r="G3337" s="46">
        <f t="shared" si="417"/>
        <v>0</v>
      </c>
      <c r="H3337" s="45">
        <f t="shared" si="418"/>
        <v>0</v>
      </c>
    </row>
    <row r="3338" spans="1:8">
      <c r="A3338" s="4">
        <v>408060468</v>
      </c>
      <c r="B3338" s="100" t="s">
        <v>3239</v>
      </c>
      <c r="C3338" s="100" t="s">
        <v>4977</v>
      </c>
      <c r="D3338" s="534">
        <v>203.29</v>
      </c>
      <c r="E3338" s="368">
        <v>0</v>
      </c>
      <c r="F3338" s="45">
        <f t="shared" si="416"/>
        <v>0</v>
      </c>
      <c r="G3338" s="46">
        <f t="shared" si="417"/>
        <v>0</v>
      </c>
      <c r="H3338" s="45">
        <f t="shared" si="418"/>
        <v>0</v>
      </c>
    </row>
    <row r="3339" spans="1:8">
      <c r="A3339" s="4">
        <v>408060484</v>
      </c>
      <c r="B3339" s="100" t="s">
        <v>3240</v>
      </c>
      <c r="C3339" s="100" t="s">
        <v>4978</v>
      </c>
      <c r="D3339" s="534">
        <v>335.41</v>
      </c>
      <c r="E3339" s="368">
        <v>0</v>
      </c>
      <c r="F3339" s="45">
        <f t="shared" si="416"/>
        <v>0</v>
      </c>
      <c r="G3339" s="46">
        <f t="shared" si="417"/>
        <v>0</v>
      </c>
      <c r="H3339" s="45">
        <f t="shared" si="418"/>
        <v>0</v>
      </c>
    </row>
    <row r="3340" spans="1:8">
      <c r="A3340" s="4">
        <v>408060549</v>
      </c>
      <c r="B3340" s="100" t="s">
        <v>1399</v>
      </c>
      <c r="C3340" s="100" t="s">
        <v>4979</v>
      </c>
      <c r="D3340" s="534">
        <v>613.35</v>
      </c>
      <c r="E3340" s="368">
        <v>0</v>
      </c>
      <c r="F3340" s="45">
        <f t="shared" si="416"/>
        <v>0</v>
      </c>
      <c r="G3340" s="46">
        <f t="shared" si="417"/>
        <v>0</v>
      </c>
      <c r="H3340" s="45">
        <f t="shared" si="418"/>
        <v>0</v>
      </c>
    </row>
    <row r="3341" spans="1:8">
      <c r="A3341" s="4">
        <v>408060557</v>
      </c>
      <c r="B3341" s="100" t="s">
        <v>1400</v>
      </c>
      <c r="C3341" s="100" t="s">
        <v>4980</v>
      </c>
      <c r="D3341" s="534">
        <v>192.6</v>
      </c>
      <c r="E3341" s="368">
        <v>0</v>
      </c>
      <c r="F3341" s="45">
        <f t="shared" si="416"/>
        <v>0</v>
      </c>
      <c r="G3341" s="46">
        <f t="shared" si="417"/>
        <v>0</v>
      </c>
      <c r="H3341" s="45">
        <f t="shared" si="418"/>
        <v>0</v>
      </c>
    </row>
    <row r="3342" spans="1:8">
      <c r="A3342" s="4">
        <v>408060565</v>
      </c>
      <c r="B3342" s="100" t="s">
        <v>1402</v>
      </c>
      <c r="C3342" s="100" t="s">
        <v>4981</v>
      </c>
      <c r="D3342" s="534">
        <v>394.68</v>
      </c>
      <c r="E3342" s="368">
        <v>0</v>
      </c>
      <c r="F3342" s="45">
        <f t="shared" si="416"/>
        <v>0</v>
      </c>
      <c r="G3342" s="46">
        <f t="shared" si="417"/>
        <v>0</v>
      </c>
      <c r="H3342" s="45">
        <f t="shared" si="418"/>
        <v>0</v>
      </c>
    </row>
    <row r="3343" spans="1:8">
      <c r="A3343" s="4">
        <v>408060581</v>
      </c>
      <c r="B3343" s="100" t="s">
        <v>1403</v>
      </c>
      <c r="C3343" s="100" t="s">
        <v>4982</v>
      </c>
      <c r="D3343" s="534">
        <v>209.82</v>
      </c>
      <c r="E3343" s="368">
        <v>0</v>
      </c>
      <c r="F3343" s="45">
        <f t="shared" si="416"/>
        <v>0</v>
      </c>
      <c r="G3343" s="46">
        <f t="shared" si="417"/>
        <v>0</v>
      </c>
      <c r="H3343" s="45">
        <f t="shared" si="418"/>
        <v>0</v>
      </c>
    </row>
    <row r="3344" spans="1:8">
      <c r="A3344" s="4" t="s">
        <v>1</v>
      </c>
      <c r="B3344" s="606" t="s">
        <v>7873</v>
      </c>
      <c r="C3344" s="607"/>
      <c r="D3344" s="18">
        <f>SUM(D3114:D3343)</f>
        <v>120940.8</v>
      </c>
      <c r="E3344" s="378">
        <f>SUM(E3114:E3343)</f>
        <v>0</v>
      </c>
      <c r="F3344" s="18">
        <f>SUM(F3114:F3343)</f>
        <v>0</v>
      </c>
      <c r="G3344" s="19">
        <f>SUM(G3114:G3343)</f>
        <v>0</v>
      </c>
      <c r="H3344" s="18">
        <f>SUM(H3114:H3343)</f>
        <v>0</v>
      </c>
    </row>
    <row r="3345" spans="1:9">
      <c r="A3345" s="4">
        <v>0</v>
      </c>
      <c r="B3345" s="36"/>
      <c r="C3345" s="36"/>
      <c r="D3345" s="38"/>
      <c r="E3345" s="37"/>
      <c r="F3345" s="38"/>
      <c r="G3345" s="16"/>
      <c r="H3345" s="16"/>
    </row>
    <row r="3346" spans="1:9" ht="18" customHeight="1">
      <c r="A3346" s="4" t="s">
        <v>1404</v>
      </c>
      <c r="B3346" s="585" t="s">
        <v>1404</v>
      </c>
      <c r="C3346" s="586"/>
      <c r="D3346" s="604" t="str">
        <f>D$2519</f>
        <v xml:space="preserve">SIGTAP 08/25
Custo medio AIH
09/24 - 08/25 </v>
      </c>
      <c r="E3346" s="570" t="str">
        <f>E$861</f>
        <v>CNES_ESTABELECIMENTO</v>
      </c>
      <c r="F3346" s="570"/>
      <c r="G3346" s="570"/>
      <c r="H3346" s="570"/>
    </row>
    <row r="3347" spans="1:9" ht="18" customHeight="1">
      <c r="A3347" s="4">
        <v>0</v>
      </c>
      <c r="B3347" s="587"/>
      <c r="C3347" s="588"/>
      <c r="D3347" s="605"/>
      <c r="E3347" s="12" t="s">
        <v>12</v>
      </c>
      <c r="F3347" s="50" t="s">
        <v>3815</v>
      </c>
      <c r="G3347" s="51" t="s">
        <v>3756</v>
      </c>
      <c r="H3347" s="50" t="s">
        <v>3814</v>
      </c>
    </row>
    <row r="3348" spans="1:9">
      <c r="A3348" s="4">
        <v>409010014</v>
      </c>
      <c r="B3348" s="100" t="s">
        <v>1405</v>
      </c>
      <c r="C3348" s="100" t="s">
        <v>4983</v>
      </c>
      <c r="D3348" s="534">
        <v>705.86</v>
      </c>
      <c r="E3348" s="368">
        <v>0</v>
      </c>
      <c r="F3348" s="111">
        <f t="shared" ref="F3348:F3408" si="419">D3348*E3348</f>
        <v>0</v>
      </c>
      <c r="G3348" s="64">
        <f t="shared" ref="G3348:G3408" si="420">E3348/12</f>
        <v>0</v>
      </c>
      <c r="H3348" s="111">
        <f t="shared" ref="H3348:H3408" si="421">F3348/12</f>
        <v>0</v>
      </c>
      <c r="I3348" s="114"/>
    </row>
    <row r="3349" spans="1:9">
      <c r="A3349" s="4">
        <v>409010022</v>
      </c>
      <c r="B3349" s="100" t="s">
        <v>1406</v>
      </c>
      <c r="C3349" s="100" t="s">
        <v>2211</v>
      </c>
      <c r="D3349" s="534">
        <v>808.74</v>
      </c>
      <c r="E3349" s="368">
        <v>0</v>
      </c>
      <c r="F3349" s="111">
        <f t="shared" si="419"/>
        <v>0</v>
      </c>
      <c r="G3349" s="64">
        <f t="shared" si="420"/>
        <v>0</v>
      </c>
      <c r="H3349" s="111">
        <f t="shared" si="421"/>
        <v>0</v>
      </c>
      <c r="I3349" s="114"/>
    </row>
    <row r="3350" spans="1:9">
      <c r="B3350" s="100" t="s">
        <v>1407</v>
      </c>
      <c r="C3350" s="100" t="s">
        <v>4984</v>
      </c>
      <c r="D3350" s="534">
        <v>1925.72</v>
      </c>
      <c r="E3350" s="368">
        <v>0</v>
      </c>
      <c r="F3350" s="111">
        <f t="shared" si="419"/>
        <v>0</v>
      </c>
      <c r="G3350" s="64">
        <f t="shared" si="420"/>
        <v>0</v>
      </c>
      <c r="H3350" s="111">
        <f t="shared" si="421"/>
        <v>0</v>
      </c>
      <c r="I3350" s="114"/>
    </row>
    <row r="3351" spans="1:9">
      <c r="A3351" s="4">
        <v>409010030</v>
      </c>
      <c r="B3351" s="100" t="s">
        <v>1408</v>
      </c>
      <c r="C3351" s="100" t="s">
        <v>4985</v>
      </c>
      <c r="D3351" s="534">
        <v>1925.71</v>
      </c>
      <c r="E3351" s="368">
        <v>0</v>
      </c>
      <c r="F3351" s="111">
        <f t="shared" si="419"/>
        <v>0</v>
      </c>
      <c r="G3351" s="64">
        <f t="shared" si="420"/>
        <v>0</v>
      </c>
      <c r="H3351" s="111">
        <f t="shared" si="421"/>
        <v>0</v>
      </c>
      <c r="I3351" s="114"/>
    </row>
    <row r="3352" spans="1:9">
      <c r="A3352" s="4">
        <v>409010049</v>
      </c>
      <c r="B3352" s="100" t="s">
        <v>1409</v>
      </c>
      <c r="C3352" s="100" t="s">
        <v>4986</v>
      </c>
      <c r="D3352" s="534">
        <v>1925.72</v>
      </c>
      <c r="E3352" s="368">
        <v>0</v>
      </c>
      <c r="F3352" s="111">
        <f t="shared" si="419"/>
        <v>0</v>
      </c>
      <c r="G3352" s="64">
        <f t="shared" si="420"/>
        <v>0</v>
      </c>
      <c r="H3352" s="111">
        <f t="shared" si="421"/>
        <v>0</v>
      </c>
      <c r="I3352" s="114"/>
    </row>
    <row r="3353" spans="1:9">
      <c r="A3353" s="4">
        <v>409010057</v>
      </c>
      <c r="B3353" s="100" t="s">
        <v>1410</v>
      </c>
      <c r="C3353" s="100" t="s">
        <v>2212</v>
      </c>
      <c r="D3353" s="534">
        <v>549.72</v>
      </c>
      <c r="E3353" s="368">
        <v>0</v>
      </c>
      <c r="F3353" s="111">
        <f t="shared" si="419"/>
        <v>0</v>
      </c>
      <c r="G3353" s="64">
        <f t="shared" si="420"/>
        <v>0</v>
      </c>
      <c r="H3353" s="111">
        <f t="shared" si="421"/>
        <v>0</v>
      </c>
      <c r="I3353" s="114"/>
    </row>
    <row r="3354" spans="1:9">
      <c r="B3354" s="100" t="s">
        <v>1411</v>
      </c>
      <c r="C3354" s="100" t="s">
        <v>4987</v>
      </c>
      <c r="D3354" s="534">
        <v>1972.98</v>
      </c>
      <c r="E3354" s="368">
        <v>0</v>
      </c>
      <c r="F3354" s="111">
        <f t="shared" si="419"/>
        <v>0</v>
      </c>
      <c r="G3354" s="64">
        <f t="shared" si="420"/>
        <v>0</v>
      </c>
      <c r="H3354" s="111">
        <f t="shared" si="421"/>
        <v>0</v>
      </c>
      <c r="I3354" s="114"/>
    </row>
    <row r="3355" spans="1:9">
      <c r="B3355" s="100" t="s">
        <v>1412</v>
      </c>
      <c r="C3355" s="100" t="s">
        <v>2213</v>
      </c>
      <c r="D3355" s="534">
        <v>549.70000000000005</v>
      </c>
      <c r="E3355" s="368">
        <v>0</v>
      </c>
      <c r="F3355" s="111">
        <f t="shared" si="419"/>
        <v>0</v>
      </c>
      <c r="G3355" s="64">
        <f t="shared" si="420"/>
        <v>0</v>
      </c>
      <c r="H3355" s="111">
        <f t="shared" si="421"/>
        <v>0</v>
      </c>
      <c r="I3355" s="114"/>
    </row>
    <row r="3356" spans="1:9">
      <c r="B3356" s="100" t="s">
        <v>1413</v>
      </c>
      <c r="C3356" s="100" t="s">
        <v>2214</v>
      </c>
      <c r="D3356" s="534">
        <v>604.29</v>
      </c>
      <c r="E3356" s="368">
        <v>0</v>
      </c>
      <c r="F3356" s="111">
        <f t="shared" si="419"/>
        <v>0</v>
      </c>
      <c r="G3356" s="64">
        <f t="shared" si="420"/>
        <v>0</v>
      </c>
      <c r="H3356" s="111">
        <f t="shared" si="421"/>
        <v>0</v>
      </c>
      <c r="I3356" s="114"/>
    </row>
    <row r="3357" spans="1:9">
      <c r="B3357" s="100" t="s">
        <v>1414</v>
      </c>
      <c r="C3357" s="100" t="s">
        <v>4988</v>
      </c>
      <c r="D3357" s="534">
        <v>486.61</v>
      </c>
      <c r="E3357" s="368">
        <v>0</v>
      </c>
      <c r="F3357" s="111">
        <f t="shared" si="419"/>
        <v>0</v>
      </c>
      <c r="G3357" s="64">
        <f t="shared" si="420"/>
        <v>0</v>
      </c>
      <c r="H3357" s="111">
        <f t="shared" si="421"/>
        <v>0</v>
      </c>
      <c r="I3357" s="114"/>
    </row>
    <row r="3358" spans="1:9">
      <c r="B3358" s="100" t="s">
        <v>1415</v>
      </c>
      <c r="C3358" s="100" t="s">
        <v>4989</v>
      </c>
      <c r="D3358" s="534">
        <v>630.82000000000005</v>
      </c>
      <c r="E3358" s="368">
        <v>0</v>
      </c>
      <c r="F3358" s="111">
        <f t="shared" si="419"/>
        <v>0</v>
      </c>
      <c r="G3358" s="64">
        <f t="shared" si="420"/>
        <v>0</v>
      </c>
      <c r="H3358" s="111">
        <f t="shared" si="421"/>
        <v>0</v>
      </c>
      <c r="I3358" s="114"/>
    </row>
    <row r="3359" spans="1:9">
      <c r="B3359" s="100" t="s">
        <v>1416</v>
      </c>
      <c r="C3359" s="100" t="s">
        <v>4990</v>
      </c>
      <c r="D3359" s="534">
        <v>402.85</v>
      </c>
      <c r="E3359" s="368">
        <v>0</v>
      </c>
      <c r="F3359" s="45">
        <f t="shared" si="419"/>
        <v>0</v>
      </c>
      <c r="G3359" s="46">
        <f t="shared" si="420"/>
        <v>0</v>
      </c>
      <c r="H3359" s="45">
        <f t="shared" si="421"/>
        <v>0</v>
      </c>
    </row>
    <row r="3360" spans="1:9">
      <c r="B3360" s="100" t="s">
        <v>1417</v>
      </c>
      <c r="C3360" s="100" t="s">
        <v>4254</v>
      </c>
      <c r="D3360" s="534">
        <v>218.68</v>
      </c>
      <c r="E3360" s="368">
        <v>0</v>
      </c>
      <c r="F3360" s="111">
        <f t="shared" si="419"/>
        <v>0</v>
      </c>
      <c r="G3360" s="64">
        <f t="shared" si="420"/>
        <v>0</v>
      </c>
      <c r="H3360" s="111">
        <f t="shared" si="421"/>
        <v>0</v>
      </c>
      <c r="I3360" s="114"/>
    </row>
    <row r="3361" spans="2:9">
      <c r="B3361" s="100" t="s">
        <v>1418</v>
      </c>
      <c r="C3361" s="100" t="s">
        <v>4991</v>
      </c>
      <c r="D3361" s="534">
        <v>554</v>
      </c>
      <c r="E3361" s="368">
        <v>0</v>
      </c>
      <c r="F3361" s="111">
        <f t="shared" si="419"/>
        <v>0</v>
      </c>
      <c r="G3361" s="64">
        <f t="shared" si="420"/>
        <v>0</v>
      </c>
      <c r="H3361" s="111">
        <f t="shared" si="421"/>
        <v>0</v>
      </c>
      <c r="I3361" s="114"/>
    </row>
    <row r="3362" spans="2:9">
      <c r="B3362" s="100" t="s">
        <v>1419</v>
      </c>
      <c r="C3362" s="100" t="s">
        <v>2215</v>
      </c>
      <c r="D3362" s="534">
        <v>650.27</v>
      </c>
      <c r="E3362" s="368">
        <v>0</v>
      </c>
      <c r="F3362" s="111">
        <f t="shared" si="419"/>
        <v>0</v>
      </c>
      <c r="G3362" s="64">
        <f t="shared" si="420"/>
        <v>0</v>
      </c>
      <c r="H3362" s="111">
        <f t="shared" si="421"/>
        <v>0</v>
      </c>
      <c r="I3362" s="114"/>
    </row>
    <row r="3363" spans="2:9">
      <c r="B3363" s="100" t="s">
        <v>1420</v>
      </c>
      <c r="C3363" s="100" t="s">
        <v>2216</v>
      </c>
      <c r="D3363" s="534">
        <v>1205.3699999999999</v>
      </c>
      <c r="E3363" s="368">
        <v>0</v>
      </c>
      <c r="F3363" s="111">
        <f t="shared" si="419"/>
        <v>0</v>
      </c>
      <c r="G3363" s="64">
        <f t="shared" si="420"/>
        <v>0</v>
      </c>
      <c r="H3363" s="111">
        <f t="shared" si="421"/>
        <v>0</v>
      </c>
      <c r="I3363" s="114"/>
    </row>
    <row r="3364" spans="2:9">
      <c r="B3364" s="100" t="s">
        <v>1421</v>
      </c>
      <c r="C3364" s="100" t="s">
        <v>2217</v>
      </c>
      <c r="D3364" s="534">
        <v>1222.43</v>
      </c>
      <c r="E3364" s="368">
        <v>0</v>
      </c>
      <c r="F3364" s="111">
        <f t="shared" si="419"/>
        <v>0</v>
      </c>
      <c r="G3364" s="64">
        <f t="shared" si="420"/>
        <v>0</v>
      </c>
      <c r="H3364" s="111">
        <f t="shared" si="421"/>
        <v>0</v>
      </c>
      <c r="I3364" s="114"/>
    </row>
    <row r="3365" spans="2:9">
      <c r="B3365" s="100" t="s">
        <v>1422</v>
      </c>
      <c r="C3365" s="100" t="s">
        <v>4992</v>
      </c>
      <c r="D3365" s="534">
        <v>1171.72</v>
      </c>
      <c r="E3365" s="368">
        <v>0</v>
      </c>
      <c r="F3365" s="111">
        <f t="shared" si="419"/>
        <v>0</v>
      </c>
      <c r="G3365" s="64">
        <f t="shared" si="420"/>
        <v>0</v>
      </c>
      <c r="H3365" s="111">
        <f t="shared" si="421"/>
        <v>0</v>
      </c>
      <c r="I3365" s="114"/>
    </row>
    <row r="3366" spans="2:9">
      <c r="B3366" s="100" t="s">
        <v>1423</v>
      </c>
      <c r="C3366" s="100" t="s">
        <v>4993</v>
      </c>
      <c r="D3366" s="534">
        <v>1147.75</v>
      </c>
      <c r="E3366" s="368">
        <v>0</v>
      </c>
      <c r="F3366" s="45">
        <f t="shared" si="419"/>
        <v>0</v>
      </c>
      <c r="G3366" s="46">
        <f t="shared" si="420"/>
        <v>0</v>
      </c>
      <c r="H3366" s="45">
        <f t="shared" si="421"/>
        <v>0</v>
      </c>
    </row>
    <row r="3367" spans="2:9">
      <c r="B3367" s="100" t="s">
        <v>3247</v>
      </c>
      <c r="C3367" s="100" t="s">
        <v>4994</v>
      </c>
      <c r="D3367" s="534">
        <v>650.27</v>
      </c>
      <c r="E3367" s="368">
        <v>0</v>
      </c>
      <c r="F3367" s="45">
        <f t="shared" si="419"/>
        <v>0</v>
      </c>
      <c r="G3367" s="46">
        <f t="shared" si="420"/>
        <v>0</v>
      </c>
      <c r="H3367" s="45">
        <f t="shared" si="421"/>
        <v>0</v>
      </c>
    </row>
    <row r="3368" spans="2:9">
      <c r="B3368" s="100" t="s">
        <v>3248</v>
      </c>
      <c r="C3368" s="100" t="s">
        <v>4995</v>
      </c>
      <c r="D3368" s="534">
        <v>727.86</v>
      </c>
      <c r="E3368" s="368">
        <v>0</v>
      </c>
      <c r="F3368" s="45">
        <f t="shared" si="419"/>
        <v>0</v>
      </c>
      <c r="G3368" s="46">
        <f t="shared" si="420"/>
        <v>0</v>
      </c>
      <c r="H3368" s="45">
        <f t="shared" si="421"/>
        <v>0</v>
      </c>
    </row>
    <row r="3369" spans="2:9">
      <c r="B3369" s="100" t="s">
        <v>1424</v>
      </c>
      <c r="C3369" s="100" t="s">
        <v>4996</v>
      </c>
      <c r="D3369" s="534">
        <v>723.25</v>
      </c>
      <c r="E3369" s="368">
        <v>0</v>
      </c>
      <c r="F3369" s="45">
        <f t="shared" si="419"/>
        <v>0</v>
      </c>
      <c r="G3369" s="46">
        <f t="shared" si="420"/>
        <v>0</v>
      </c>
      <c r="H3369" s="45">
        <f t="shared" si="421"/>
        <v>0</v>
      </c>
    </row>
    <row r="3370" spans="2:9">
      <c r="B3370" s="100" t="s">
        <v>1425</v>
      </c>
      <c r="C3370" s="100" t="s">
        <v>4997</v>
      </c>
      <c r="D3370" s="534">
        <v>931.19</v>
      </c>
      <c r="E3370" s="368">
        <v>0</v>
      </c>
      <c r="F3370" s="45">
        <f t="shared" si="419"/>
        <v>0</v>
      </c>
      <c r="G3370" s="46">
        <f t="shared" si="420"/>
        <v>0</v>
      </c>
      <c r="H3370" s="45">
        <f t="shared" si="421"/>
        <v>0</v>
      </c>
    </row>
    <row r="3371" spans="2:9">
      <c r="B3371" s="100" t="s">
        <v>1426</v>
      </c>
      <c r="C3371" s="100" t="s">
        <v>4256</v>
      </c>
      <c r="D3371" s="534">
        <v>859.87</v>
      </c>
      <c r="E3371" s="368">
        <v>0</v>
      </c>
      <c r="F3371" s="45">
        <f t="shared" si="419"/>
        <v>0</v>
      </c>
      <c r="G3371" s="46">
        <f t="shared" si="420"/>
        <v>0</v>
      </c>
      <c r="H3371" s="45">
        <f t="shared" si="421"/>
        <v>0</v>
      </c>
    </row>
    <row r="3372" spans="2:9">
      <c r="B3372" s="100" t="s">
        <v>1427</v>
      </c>
      <c r="C3372" s="100" t="s">
        <v>4998</v>
      </c>
      <c r="D3372" s="534">
        <v>674.81</v>
      </c>
      <c r="E3372" s="368">
        <v>0</v>
      </c>
      <c r="F3372" s="45">
        <f t="shared" si="419"/>
        <v>0</v>
      </c>
      <c r="G3372" s="46">
        <f t="shared" si="420"/>
        <v>0</v>
      </c>
      <c r="H3372" s="45">
        <f t="shared" si="421"/>
        <v>0</v>
      </c>
    </row>
    <row r="3373" spans="2:9">
      <c r="B3373" s="100" t="s">
        <v>1428</v>
      </c>
      <c r="C3373" s="100" t="s">
        <v>4999</v>
      </c>
      <c r="D3373" s="534">
        <v>658.19</v>
      </c>
      <c r="E3373" s="368">
        <v>0</v>
      </c>
      <c r="F3373" s="45">
        <f t="shared" si="419"/>
        <v>0</v>
      </c>
      <c r="G3373" s="46">
        <f t="shared" si="420"/>
        <v>0</v>
      </c>
      <c r="H3373" s="45">
        <f t="shared" si="421"/>
        <v>0</v>
      </c>
    </row>
    <row r="3374" spans="2:9">
      <c r="B3374" s="100" t="s">
        <v>1429</v>
      </c>
      <c r="C3374" s="100" t="s">
        <v>2244</v>
      </c>
      <c r="D3374" s="534">
        <v>652.16</v>
      </c>
      <c r="E3374" s="368">
        <v>0</v>
      </c>
      <c r="F3374" s="45">
        <f t="shared" si="419"/>
        <v>0</v>
      </c>
      <c r="G3374" s="46">
        <f t="shared" si="420"/>
        <v>0</v>
      </c>
      <c r="H3374" s="45">
        <f t="shared" si="421"/>
        <v>0</v>
      </c>
    </row>
    <row r="3375" spans="2:9">
      <c r="B3375" s="100" t="s">
        <v>1430</v>
      </c>
      <c r="C3375" s="100" t="s">
        <v>5000</v>
      </c>
      <c r="D3375" s="534">
        <v>723.54</v>
      </c>
      <c r="E3375" s="368">
        <v>0</v>
      </c>
      <c r="F3375" s="45">
        <f t="shared" si="419"/>
        <v>0</v>
      </c>
      <c r="G3375" s="46">
        <f t="shared" si="420"/>
        <v>0</v>
      </c>
      <c r="H3375" s="45">
        <f t="shared" si="421"/>
        <v>0</v>
      </c>
    </row>
    <row r="3376" spans="2:9">
      <c r="B3376" s="100" t="s">
        <v>3250</v>
      </c>
      <c r="C3376" s="100" t="s">
        <v>5001</v>
      </c>
      <c r="D3376" s="534">
        <v>649.91</v>
      </c>
      <c r="E3376" s="368">
        <v>0</v>
      </c>
      <c r="F3376" s="45">
        <f t="shared" si="419"/>
        <v>0</v>
      </c>
      <c r="G3376" s="46">
        <f t="shared" si="420"/>
        <v>0</v>
      </c>
      <c r="H3376" s="45">
        <f t="shared" si="421"/>
        <v>0</v>
      </c>
    </row>
    <row r="3377" spans="1:8">
      <c r="B3377" s="100" t="s">
        <v>3252</v>
      </c>
      <c r="C3377" s="100" t="s">
        <v>5002</v>
      </c>
      <c r="D3377" s="534">
        <v>509.16</v>
      </c>
      <c r="E3377" s="368">
        <v>0</v>
      </c>
      <c r="F3377" s="45">
        <f t="shared" si="419"/>
        <v>0</v>
      </c>
      <c r="G3377" s="46">
        <f t="shared" si="420"/>
        <v>0</v>
      </c>
      <c r="H3377" s="45">
        <f t="shared" si="421"/>
        <v>0</v>
      </c>
    </row>
    <row r="3378" spans="1:8">
      <c r="B3378" s="100" t="s">
        <v>1431</v>
      </c>
      <c r="C3378" s="100" t="s">
        <v>5003</v>
      </c>
      <c r="D3378" s="534">
        <v>479.26</v>
      </c>
      <c r="E3378" s="368">
        <v>0</v>
      </c>
      <c r="F3378" s="45">
        <f t="shared" si="419"/>
        <v>0</v>
      </c>
      <c r="G3378" s="46">
        <f t="shared" si="420"/>
        <v>0</v>
      </c>
      <c r="H3378" s="45">
        <f t="shared" si="421"/>
        <v>0</v>
      </c>
    </row>
    <row r="3379" spans="1:8">
      <c r="B3379" s="100" t="s">
        <v>1432</v>
      </c>
      <c r="C3379" s="100" t="s">
        <v>4258</v>
      </c>
      <c r="D3379" s="534">
        <v>516.61</v>
      </c>
      <c r="E3379" s="368">
        <v>0</v>
      </c>
      <c r="F3379" s="45">
        <f t="shared" si="419"/>
        <v>0</v>
      </c>
      <c r="G3379" s="46">
        <f t="shared" si="420"/>
        <v>0</v>
      </c>
      <c r="H3379" s="45">
        <f t="shared" si="421"/>
        <v>0</v>
      </c>
    </row>
    <row r="3380" spans="1:8">
      <c r="B3380" s="100" t="s">
        <v>1433</v>
      </c>
      <c r="C3380" s="100" t="s">
        <v>5004</v>
      </c>
      <c r="D3380" s="534">
        <v>619.66</v>
      </c>
      <c r="E3380" s="368">
        <v>0</v>
      </c>
      <c r="F3380" s="45">
        <f t="shared" si="419"/>
        <v>0</v>
      </c>
      <c r="G3380" s="46">
        <f t="shared" si="420"/>
        <v>0</v>
      </c>
      <c r="H3380" s="45">
        <f t="shared" si="421"/>
        <v>0</v>
      </c>
    </row>
    <row r="3381" spans="1:8">
      <c r="B3381" s="100" t="s">
        <v>3253</v>
      </c>
      <c r="C3381" s="100" t="s">
        <v>5005</v>
      </c>
      <c r="D3381" s="534">
        <v>658.9</v>
      </c>
      <c r="E3381" s="368">
        <v>0</v>
      </c>
      <c r="F3381" s="45">
        <f t="shared" si="419"/>
        <v>0</v>
      </c>
      <c r="G3381" s="46">
        <f t="shared" si="420"/>
        <v>0</v>
      </c>
      <c r="H3381" s="45">
        <f t="shared" si="421"/>
        <v>0</v>
      </c>
    </row>
    <row r="3382" spans="1:8">
      <c r="A3382" s="4">
        <v>409010065</v>
      </c>
      <c r="B3382" s="100" t="s">
        <v>1434</v>
      </c>
      <c r="C3382" s="100" t="s">
        <v>5006</v>
      </c>
      <c r="D3382" s="534">
        <v>419.97</v>
      </c>
      <c r="E3382" s="368">
        <v>0</v>
      </c>
      <c r="F3382" s="45">
        <f t="shared" si="419"/>
        <v>0</v>
      </c>
      <c r="G3382" s="46">
        <f t="shared" si="420"/>
        <v>0</v>
      </c>
      <c r="H3382" s="45">
        <f t="shared" si="421"/>
        <v>0</v>
      </c>
    </row>
    <row r="3383" spans="1:8">
      <c r="A3383" s="4">
        <v>409010073</v>
      </c>
      <c r="B3383" s="100" t="s">
        <v>1435</v>
      </c>
      <c r="C3383" s="100" t="s">
        <v>5007</v>
      </c>
      <c r="D3383" s="534">
        <v>372.54</v>
      </c>
      <c r="E3383" s="368">
        <v>0</v>
      </c>
      <c r="F3383" s="45">
        <f t="shared" si="419"/>
        <v>0</v>
      </c>
      <c r="G3383" s="46">
        <f t="shared" si="420"/>
        <v>0</v>
      </c>
      <c r="H3383" s="45">
        <f t="shared" si="421"/>
        <v>0</v>
      </c>
    </row>
    <row r="3384" spans="1:8">
      <c r="A3384" s="4">
        <v>409010081</v>
      </c>
      <c r="B3384" s="100" t="s">
        <v>1437</v>
      </c>
      <c r="C3384" s="100" t="s">
        <v>5008</v>
      </c>
      <c r="D3384" s="534">
        <v>794.77</v>
      </c>
      <c r="E3384" s="368">
        <v>0</v>
      </c>
      <c r="F3384" s="45">
        <f t="shared" si="419"/>
        <v>0</v>
      </c>
      <c r="G3384" s="46">
        <f t="shared" si="420"/>
        <v>0</v>
      </c>
      <c r="H3384" s="45">
        <f t="shared" si="421"/>
        <v>0</v>
      </c>
    </row>
    <row r="3385" spans="1:8">
      <c r="A3385" s="4">
        <v>409010090</v>
      </c>
      <c r="B3385" s="100" t="s">
        <v>3255</v>
      </c>
      <c r="C3385" s="100" t="s">
        <v>5009</v>
      </c>
      <c r="D3385" s="534">
        <v>794.77</v>
      </c>
      <c r="E3385" s="368">
        <v>0</v>
      </c>
      <c r="F3385" s="45">
        <f t="shared" si="419"/>
        <v>0</v>
      </c>
      <c r="G3385" s="46">
        <f t="shared" si="420"/>
        <v>0</v>
      </c>
      <c r="H3385" s="45">
        <f t="shared" si="421"/>
        <v>0</v>
      </c>
    </row>
    <row r="3386" spans="1:8">
      <c r="A3386" s="4">
        <v>409010120</v>
      </c>
      <c r="B3386" s="100" t="s">
        <v>1438</v>
      </c>
      <c r="C3386" s="100" t="s">
        <v>5010</v>
      </c>
      <c r="D3386" s="534">
        <v>594.71</v>
      </c>
      <c r="E3386" s="368">
        <v>0</v>
      </c>
      <c r="F3386" s="45">
        <f t="shared" si="419"/>
        <v>0</v>
      </c>
      <c r="G3386" s="46">
        <f t="shared" si="420"/>
        <v>0</v>
      </c>
      <c r="H3386" s="45">
        <f t="shared" si="421"/>
        <v>0</v>
      </c>
    </row>
    <row r="3387" spans="1:8">
      <c r="A3387" s="4">
        <v>409010138</v>
      </c>
      <c r="B3387" s="100" t="s">
        <v>1439</v>
      </c>
      <c r="C3387" s="100" t="s">
        <v>5011</v>
      </c>
      <c r="D3387" s="534">
        <v>483.31</v>
      </c>
      <c r="E3387" s="368">
        <v>0</v>
      </c>
      <c r="F3387" s="45">
        <f t="shared" si="419"/>
        <v>0</v>
      </c>
      <c r="G3387" s="46">
        <f t="shared" si="420"/>
        <v>0</v>
      </c>
      <c r="H3387" s="45">
        <f t="shared" si="421"/>
        <v>0</v>
      </c>
    </row>
    <row r="3388" spans="1:8">
      <c r="A3388" s="4">
        <v>409010146</v>
      </c>
      <c r="B3388" s="100" t="s">
        <v>1440</v>
      </c>
      <c r="C3388" s="100" t="s">
        <v>5012</v>
      </c>
      <c r="D3388" s="534">
        <v>386.2</v>
      </c>
      <c r="E3388" s="368">
        <v>0</v>
      </c>
      <c r="F3388" s="45">
        <f t="shared" si="419"/>
        <v>0</v>
      </c>
      <c r="G3388" s="46">
        <f t="shared" si="420"/>
        <v>0</v>
      </c>
      <c r="H3388" s="45">
        <f t="shared" si="421"/>
        <v>0</v>
      </c>
    </row>
    <row r="3389" spans="1:8">
      <c r="A3389" s="4">
        <v>409010170</v>
      </c>
      <c r="B3389" s="100" t="s">
        <v>1441</v>
      </c>
      <c r="C3389" s="100" t="s">
        <v>5013</v>
      </c>
      <c r="D3389" s="534">
        <v>575.92999999999995</v>
      </c>
      <c r="E3389" s="368">
        <v>0</v>
      </c>
      <c r="F3389" s="45">
        <f t="shared" si="419"/>
        <v>0</v>
      </c>
      <c r="G3389" s="46">
        <f t="shared" si="420"/>
        <v>0</v>
      </c>
      <c r="H3389" s="45">
        <f t="shared" si="421"/>
        <v>0</v>
      </c>
    </row>
    <row r="3390" spans="1:8">
      <c r="A3390" s="4">
        <v>409010189</v>
      </c>
      <c r="B3390" s="100" t="s">
        <v>1442</v>
      </c>
      <c r="C3390" s="100" t="s">
        <v>5014</v>
      </c>
      <c r="D3390" s="534">
        <v>618.34</v>
      </c>
      <c r="E3390" s="368">
        <v>0</v>
      </c>
      <c r="F3390" s="45">
        <f t="shared" si="419"/>
        <v>0</v>
      </c>
      <c r="G3390" s="46">
        <f t="shared" si="420"/>
        <v>0</v>
      </c>
      <c r="H3390" s="45">
        <f t="shared" si="421"/>
        <v>0</v>
      </c>
    </row>
    <row r="3391" spans="1:8">
      <c r="A3391" s="4">
        <v>409010197</v>
      </c>
      <c r="B3391" s="100" t="s">
        <v>1443</v>
      </c>
      <c r="C3391" s="100" t="s">
        <v>2218</v>
      </c>
      <c r="D3391" s="534">
        <v>618.34</v>
      </c>
      <c r="E3391" s="368">
        <v>0</v>
      </c>
      <c r="F3391" s="45">
        <f t="shared" si="419"/>
        <v>0</v>
      </c>
      <c r="G3391" s="46">
        <f t="shared" si="420"/>
        <v>0</v>
      </c>
      <c r="H3391" s="45">
        <f t="shared" si="421"/>
        <v>0</v>
      </c>
    </row>
    <row r="3392" spans="1:8">
      <c r="A3392" s="4">
        <v>409010200</v>
      </c>
      <c r="B3392" s="100" t="s">
        <v>1444</v>
      </c>
      <c r="C3392" s="100" t="s">
        <v>5015</v>
      </c>
      <c r="D3392" s="534">
        <v>629.54</v>
      </c>
      <c r="E3392" s="368">
        <v>0</v>
      </c>
      <c r="F3392" s="45">
        <f t="shared" si="419"/>
        <v>0</v>
      </c>
      <c r="G3392" s="46">
        <f t="shared" si="420"/>
        <v>0</v>
      </c>
      <c r="H3392" s="45">
        <f t="shared" si="421"/>
        <v>0</v>
      </c>
    </row>
    <row r="3393" spans="1:8">
      <c r="A3393" s="4">
        <v>409010219</v>
      </c>
      <c r="B3393" s="100" t="s">
        <v>3256</v>
      </c>
      <c r="C3393" s="100" t="s">
        <v>5016</v>
      </c>
      <c r="D3393" s="534">
        <v>674.95</v>
      </c>
      <c r="E3393" s="368">
        <v>0</v>
      </c>
      <c r="F3393" s="45">
        <f t="shared" si="419"/>
        <v>0</v>
      </c>
      <c r="G3393" s="46">
        <f t="shared" si="420"/>
        <v>0</v>
      </c>
      <c r="H3393" s="45">
        <f t="shared" si="421"/>
        <v>0</v>
      </c>
    </row>
    <row r="3394" spans="1:8">
      <c r="A3394" s="4">
        <v>409010227</v>
      </c>
      <c r="B3394" s="100" t="s">
        <v>3257</v>
      </c>
      <c r="C3394" s="100" t="s">
        <v>5017</v>
      </c>
      <c r="D3394" s="534">
        <v>784.87</v>
      </c>
      <c r="E3394" s="368">
        <v>0</v>
      </c>
      <c r="F3394" s="45">
        <f t="shared" si="419"/>
        <v>0</v>
      </c>
      <c r="G3394" s="46">
        <f t="shared" si="420"/>
        <v>0</v>
      </c>
      <c r="H3394" s="45">
        <f t="shared" si="421"/>
        <v>0</v>
      </c>
    </row>
    <row r="3395" spans="1:8">
      <c r="A3395" s="4">
        <v>409010235</v>
      </c>
      <c r="B3395" s="100" t="s">
        <v>1445</v>
      </c>
      <c r="C3395" s="100" t="s">
        <v>5018</v>
      </c>
      <c r="D3395" s="534">
        <v>1097.07</v>
      </c>
      <c r="E3395" s="368">
        <v>0</v>
      </c>
      <c r="F3395" s="45">
        <f t="shared" si="419"/>
        <v>0</v>
      </c>
      <c r="G3395" s="46">
        <f t="shared" si="420"/>
        <v>0</v>
      </c>
      <c r="H3395" s="45">
        <f t="shared" si="421"/>
        <v>0</v>
      </c>
    </row>
    <row r="3396" spans="1:8">
      <c r="A3396" s="4">
        <v>409010260</v>
      </c>
      <c r="B3396" s="100" t="s">
        <v>1446</v>
      </c>
      <c r="C3396" s="100" t="s">
        <v>2219</v>
      </c>
      <c r="D3396" s="534">
        <v>628.96</v>
      </c>
      <c r="E3396" s="368">
        <v>0</v>
      </c>
      <c r="F3396" s="45">
        <f t="shared" si="419"/>
        <v>0</v>
      </c>
      <c r="G3396" s="46">
        <f t="shared" si="420"/>
        <v>0</v>
      </c>
      <c r="H3396" s="45">
        <f t="shared" si="421"/>
        <v>0</v>
      </c>
    </row>
    <row r="3397" spans="1:8">
      <c r="A3397" s="4">
        <v>409010286</v>
      </c>
      <c r="B3397" s="100" t="s">
        <v>1447</v>
      </c>
      <c r="C3397" s="100" t="s">
        <v>5019</v>
      </c>
      <c r="D3397" s="534">
        <v>628.96</v>
      </c>
      <c r="E3397" s="368">
        <v>0</v>
      </c>
      <c r="F3397" s="45">
        <f t="shared" si="419"/>
        <v>0</v>
      </c>
      <c r="G3397" s="46">
        <f t="shared" si="420"/>
        <v>0</v>
      </c>
      <c r="H3397" s="45">
        <f t="shared" si="421"/>
        <v>0</v>
      </c>
    </row>
    <row r="3398" spans="1:8">
      <c r="A3398" s="4">
        <v>409010294</v>
      </c>
      <c r="B3398" s="100" t="s">
        <v>7874</v>
      </c>
      <c r="C3398" s="100" t="s">
        <v>7875</v>
      </c>
      <c r="D3398" s="534">
        <v>756.15</v>
      </c>
      <c r="E3398" s="368">
        <v>0</v>
      </c>
      <c r="F3398" s="45">
        <f t="shared" si="419"/>
        <v>0</v>
      </c>
      <c r="G3398" s="46">
        <f t="shared" si="420"/>
        <v>0</v>
      </c>
      <c r="H3398" s="45">
        <f t="shared" si="421"/>
        <v>0</v>
      </c>
    </row>
    <row r="3399" spans="1:8">
      <c r="A3399" s="4">
        <v>409010308</v>
      </c>
      <c r="B3399" s="100" t="s">
        <v>1448</v>
      </c>
      <c r="C3399" s="100" t="s">
        <v>4260</v>
      </c>
      <c r="D3399" s="534">
        <v>214.08</v>
      </c>
      <c r="E3399" s="368">
        <v>0</v>
      </c>
      <c r="F3399" s="45">
        <f t="shared" si="419"/>
        <v>0</v>
      </c>
      <c r="G3399" s="46">
        <f t="shared" si="420"/>
        <v>0</v>
      </c>
      <c r="H3399" s="45">
        <f t="shared" si="421"/>
        <v>0</v>
      </c>
    </row>
    <row r="3400" spans="1:8">
      <c r="A3400" s="4">
        <v>409010316</v>
      </c>
      <c r="B3400" s="100" t="s">
        <v>2299</v>
      </c>
      <c r="C3400" s="100" t="s">
        <v>4261</v>
      </c>
      <c r="D3400" s="534">
        <v>243.77</v>
      </c>
      <c r="E3400" s="368">
        <v>0</v>
      </c>
      <c r="F3400" s="45">
        <f t="shared" si="419"/>
        <v>0</v>
      </c>
      <c r="G3400" s="46">
        <f t="shared" si="420"/>
        <v>0</v>
      </c>
      <c r="H3400" s="45">
        <f t="shared" si="421"/>
        <v>0</v>
      </c>
    </row>
    <row r="3401" spans="1:8">
      <c r="A3401" s="4">
        <v>409010324</v>
      </c>
      <c r="B3401" s="100" t="s">
        <v>3259</v>
      </c>
      <c r="C3401" s="100" t="s">
        <v>5020</v>
      </c>
      <c r="D3401" s="534">
        <v>352.4</v>
      </c>
      <c r="E3401" s="368">
        <v>0</v>
      </c>
      <c r="F3401" s="45">
        <f t="shared" si="419"/>
        <v>0</v>
      </c>
      <c r="G3401" s="46">
        <f t="shared" si="420"/>
        <v>0</v>
      </c>
      <c r="H3401" s="45">
        <f t="shared" si="421"/>
        <v>0</v>
      </c>
    </row>
    <row r="3402" spans="1:8">
      <c r="A3402" s="4">
        <v>409010332</v>
      </c>
      <c r="B3402" s="100" t="s">
        <v>3260</v>
      </c>
      <c r="C3402" s="100" t="s">
        <v>5021</v>
      </c>
      <c r="D3402" s="534">
        <v>405.28</v>
      </c>
      <c r="E3402" s="368">
        <v>0</v>
      </c>
      <c r="F3402" s="45">
        <f t="shared" si="419"/>
        <v>0</v>
      </c>
      <c r="G3402" s="46">
        <f t="shared" si="420"/>
        <v>0</v>
      </c>
      <c r="H3402" s="45">
        <f t="shared" si="421"/>
        <v>0</v>
      </c>
    </row>
    <row r="3403" spans="1:8">
      <c r="A3403" s="4">
        <v>409010375</v>
      </c>
      <c r="B3403" s="100" t="s">
        <v>1449</v>
      </c>
      <c r="C3403" s="100" t="s">
        <v>2220</v>
      </c>
      <c r="D3403" s="534">
        <v>306.58</v>
      </c>
      <c r="E3403" s="368">
        <v>0</v>
      </c>
      <c r="F3403" s="45">
        <f t="shared" si="419"/>
        <v>0</v>
      </c>
      <c r="G3403" s="46">
        <f t="shared" si="420"/>
        <v>0</v>
      </c>
      <c r="H3403" s="45">
        <f t="shared" si="421"/>
        <v>0</v>
      </c>
    </row>
    <row r="3404" spans="1:8">
      <c r="A3404" s="4">
        <v>409010383</v>
      </c>
      <c r="B3404" s="100" t="s">
        <v>3262</v>
      </c>
      <c r="C3404" s="100" t="s">
        <v>4264</v>
      </c>
      <c r="D3404" s="534">
        <v>208.21</v>
      </c>
      <c r="E3404" s="368">
        <v>0</v>
      </c>
      <c r="F3404" s="45">
        <f t="shared" si="419"/>
        <v>0</v>
      </c>
      <c r="G3404" s="46">
        <f t="shared" si="420"/>
        <v>0</v>
      </c>
      <c r="H3404" s="45">
        <f t="shared" si="421"/>
        <v>0</v>
      </c>
    </row>
    <row r="3405" spans="1:8">
      <c r="A3405" s="4">
        <v>409010391</v>
      </c>
      <c r="B3405" s="100" t="s">
        <v>2300</v>
      </c>
      <c r="C3405" s="100" t="s">
        <v>2221</v>
      </c>
      <c r="D3405" s="534">
        <v>208.21</v>
      </c>
      <c r="E3405" s="368">
        <v>0</v>
      </c>
      <c r="F3405" s="45">
        <f t="shared" si="419"/>
        <v>0</v>
      </c>
      <c r="G3405" s="46">
        <f t="shared" si="420"/>
        <v>0</v>
      </c>
      <c r="H3405" s="45">
        <f t="shared" si="421"/>
        <v>0</v>
      </c>
    </row>
    <row r="3406" spans="1:8">
      <c r="A3406" s="4">
        <v>409010413</v>
      </c>
      <c r="B3406" s="100" t="s">
        <v>1450</v>
      </c>
      <c r="C3406" s="100" t="s">
        <v>2222</v>
      </c>
      <c r="D3406" s="534">
        <v>372.96</v>
      </c>
      <c r="E3406" s="368">
        <v>0</v>
      </c>
      <c r="F3406" s="45">
        <f t="shared" si="419"/>
        <v>0</v>
      </c>
      <c r="G3406" s="46">
        <f t="shared" si="420"/>
        <v>0</v>
      </c>
      <c r="H3406" s="45">
        <f t="shared" si="421"/>
        <v>0</v>
      </c>
    </row>
    <row r="3407" spans="1:8">
      <c r="A3407" s="4">
        <v>409010430</v>
      </c>
      <c r="B3407" s="100" t="s">
        <v>1451</v>
      </c>
      <c r="C3407" s="100" t="s">
        <v>5022</v>
      </c>
      <c r="D3407" s="534">
        <v>214.08</v>
      </c>
      <c r="E3407" s="368">
        <v>0</v>
      </c>
      <c r="F3407" s="45">
        <f t="shared" si="419"/>
        <v>0</v>
      </c>
      <c r="G3407" s="46">
        <f t="shared" si="420"/>
        <v>0</v>
      </c>
      <c r="H3407" s="45">
        <f t="shared" si="421"/>
        <v>0</v>
      </c>
    </row>
    <row r="3408" spans="1:8">
      <c r="A3408" s="4">
        <v>409010448</v>
      </c>
      <c r="B3408" s="100" t="s">
        <v>1452</v>
      </c>
      <c r="C3408" s="100" t="s">
        <v>2223</v>
      </c>
      <c r="D3408" s="534">
        <v>469.55</v>
      </c>
      <c r="E3408" s="368">
        <v>0</v>
      </c>
      <c r="F3408" s="45">
        <f t="shared" si="419"/>
        <v>0</v>
      </c>
      <c r="G3408" s="46">
        <f t="shared" si="420"/>
        <v>0</v>
      </c>
      <c r="H3408" s="45">
        <f t="shared" si="421"/>
        <v>0</v>
      </c>
    </row>
    <row r="3409" spans="1:9">
      <c r="A3409" s="4">
        <v>409010456</v>
      </c>
      <c r="B3409" s="100" t="s">
        <v>1453</v>
      </c>
      <c r="C3409" s="100" t="s">
        <v>5023</v>
      </c>
      <c r="D3409" s="534">
        <v>410.75</v>
      </c>
      <c r="E3409" s="368">
        <v>0</v>
      </c>
      <c r="F3409" s="45">
        <f t="shared" ref="F3409:F3440" si="422">D3409*E3409</f>
        <v>0</v>
      </c>
      <c r="G3409" s="46">
        <f t="shared" ref="G3409:G3440" si="423">E3409/12</f>
        <v>0</v>
      </c>
      <c r="H3409" s="45">
        <f t="shared" ref="H3409:H3440" si="424">F3409/12</f>
        <v>0</v>
      </c>
    </row>
    <row r="3410" spans="1:9">
      <c r="A3410" s="4">
        <v>409010472</v>
      </c>
      <c r="B3410" s="100" t="s">
        <v>1454</v>
      </c>
      <c r="C3410" s="100" t="s">
        <v>5024</v>
      </c>
      <c r="D3410" s="534">
        <v>372.96</v>
      </c>
      <c r="E3410" s="368">
        <v>0</v>
      </c>
      <c r="F3410" s="45">
        <f t="shared" si="422"/>
        <v>0</v>
      </c>
      <c r="G3410" s="46">
        <f t="shared" si="423"/>
        <v>0</v>
      </c>
      <c r="H3410" s="45">
        <f t="shared" si="424"/>
        <v>0</v>
      </c>
    </row>
    <row r="3411" spans="1:9">
      <c r="A3411" s="4">
        <v>409010480</v>
      </c>
      <c r="B3411" s="100" t="s">
        <v>1455</v>
      </c>
      <c r="C3411" s="100" t="s">
        <v>2224</v>
      </c>
      <c r="D3411" s="534">
        <v>305.29000000000002</v>
      </c>
      <c r="E3411" s="368">
        <v>0</v>
      </c>
      <c r="F3411" s="45">
        <f t="shared" si="422"/>
        <v>0</v>
      </c>
      <c r="G3411" s="46">
        <f t="shared" si="423"/>
        <v>0</v>
      </c>
      <c r="H3411" s="45">
        <f t="shared" si="424"/>
        <v>0</v>
      </c>
    </row>
    <row r="3412" spans="1:9">
      <c r="A3412" s="4">
        <v>409010499</v>
      </c>
      <c r="B3412" s="100" t="s">
        <v>1456</v>
      </c>
      <c r="C3412" s="100" t="s">
        <v>4266</v>
      </c>
      <c r="D3412" s="534">
        <v>319.92</v>
      </c>
      <c r="E3412" s="368">
        <v>0</v>
      </c>
      <c r="F3412" s="45">
        <f t="shared" si="422"/>
        <v>0</v>
      </c>
      <c r="G3412" s="46">
        <f t="shared" si="423"/>
        <v>0</v>
      </c>
      <c r="H3412" s="45">
        <f t="shared" si="424"/>
        <v>0</v>
      </c>
    </row>
    <row r="3413" spans="1:9">
      <c r="A3413" s="4">
        <v>409010502</v>
      </c>
      <c r="B3413" s="100" t="s">
        <v>1457</v>
      </c>
      <c r="C3413" s="100" t="s">
        <v>5025</v>
      </c>
      <c r="D3413" s="534">
        <v>267.37</v>
      </c>
      <c r="E3413" s="368">
        <v>0</v>
      </c>
      <c r="F3413" s="45">
        <f t="shared" si="422"/>
        <v>0</v>
      </c>
      <c r="G3413" s="46">
        <f t="shared" si="423"/>
        <v>0</v>
      </c>
      <c r="H3413" s="45">
        <f t="shared" si="424"/>
        <v>0</v>
      </c>
    </row>
    <row r="3414" spans="1:9">
      <c r="A3414" s="4">
        <v>409010510</v>
      </c>
      <c r="B3414" s="100" t="s">
        <v>1458</v>
      </c>
      <c r="C3414" s="100" t="s">
        <v>5026</v>
      </c>
      <c r="D3414" s="534">
        <v>1001.71</v>
      </c>
      <c r="E3414" s="368">
        <v>0</v>
      </c>
      <c r="F3414" s="45">
        <f t="shared" si="422"/>
        <v>0</v>
      </c>
      <c r="G3414" s="46">
        <f t="shared" si="423"/>
        <v>0</v>
      </c>
      <c r="H3414" s="45">
        <f t="shared" si="424"/>
        <v>0</v>
      </c>
    </row>
    <row r="3415" spans="1:9">
      <c r="A3415" s="4">
        <v>409010529</v>
      </c>
      <c r="B3415" s="100" t="s">
        <v>1459</v>
      </c>
      <c r="C3415" s="100" t="s">
        <v>5027</v>
      </c>
      <c r="D3415" s="534">
        <v>1088.4000000000001</v>
      </c>
      <c r="E3415" s="368">
        <v>0</v>
      </c>
      <c r="F3415" s="45">
        <f t="shared" si="422"/>
        <v>0</v>
      </c>
      <c r="G3415" s="46">
        <f t="shared" si="423"/>
        <v>0</v>
      </c>
      <c r="H3415" s="45">
        <f t="shared" si="424"/>
        <v>0</v>
      </c>
    </row>
    <row r="3416" spans="1:9">
      <c r="A3416" s="4">
        <v>409010537</v>
      </c>
      <c r="B3416" s="100" t="s">
        <v>1460</v>
      </c>
      <c r="C3416" s="100" t="s">
        <v>5028</v>
      </c>
      <c r="D3416" s="534">
        <v>851.58</v>
      </c>
      <c r="E3416" s="368">
        <v>0</v>
      </c>
      <c r="F3416" s="111">
        <f t="shared" si="422"/>
        <v>0</v>
      </c>
      <c r="G3416" s="64">
        <f t="shared" si="423"/>
        <v>0</v>
      </c>
      <c r="H3416" s="111">
        <f t="shared" si="424"/>
        <v>0</v>
      </c>
      <c r="I3416" s="114"/>
    </row>
    <row r="3417" spans="1:9">
      <c r="A3417" s="4">
        <v>409010561</v>
      </c>
      <c r="B3417" s="100" t="s">
        <v>1461</v>
      </c>
      <c r="C3417" s="100" t="s">
        <v>4268</v>
      </c>
      <c r="D3417" s="534">
        <v>203.06</v>
      </c>
      <c r="E3417" s="368">
        <v>0</v>
      </c>
      <c r="F3417" s="111">
        <f t="shared" si="422"/>
        <v>0</v>
      </c>
      <c r="G3417" s="64">
        <f t="shared" si="423"/>
        <v>0</v>
      </c>
      <c r="H3417" s="111">
        <f t="shared" si="424"/>
        <v>0</v>
      </c>
      <c r="I3417" s="114"/>
    </row>
    <row r="3418" spans="1:9">
      <c r="A3418" s="4">
        <v>409010570</v>
      </c>
      <c r="B3418" s="100" t="s">
        <v>2301</v>
      </c>
      <c r="C3418" s="100" t="s">
        <v>2225</v>
      </c>
      <c r="D3418" s="534">
        <v>223.01</v>
      </c>
      <c r="E3418" s="368">
        <v>0</v>
      </c>
      <c r="F3418" s="111">
        <f t="shared" si="422"/>
        <v>0</v>
      </c>
      <c r="G3418" s="64">
        <f t="shared" si="423"/>
        <v>0</v>
      </c>
      <c r="H3418" s="111">
        <f t="shared" si="424"/>
        <v>0</v>
      </c>
      <c r="I3418" s="114"/>
    </row>
    <row r="3419" spans="1:9">
      <c r="A3419" s="4">
        <v>409010588</v>
      </c>
      <c r="B3419" s="100" t="s">
        <v>1462</v>
      </c>
      <c r="C3419" s="100" t="s">
        <v>5029</v>
      </c>
      <c r="D3419" s="534">
        <v>215.28</v>
      </c>
      <c r="E3419" s="368">
        <v>0</v>
      </c>
      <c r="F3419" s="111">
        <f t="shared" si="422"/>
        <v>0</v>
      </c>
      <c r="G3419" s="64">
        <f t="shared" si="423"/>
        <v>0</v>
      </c>
      <c r="H3419" s="111">
        <f t="shared" si="424"/>
        <v>0</v>
      </c>
      <c r="I3419" s="114"/>
    </row>
    <row r="3420" spans="1:9">
      <c r="A3420" s="4">
        <v>409020010</v>
      </c>
      <c r="B3420" s="100" t="s">
        <v>1463</v>
      </c>
      <c r="C3420" s="100" t="s">
        <v>5030</v>
      </c>
      <c r="D3420" s="534">
        <v>212.09</v>
      </c>
      <c r="E3420" s="368">
        <v>0</v>
      </c>
      <c r="F3420" s="111">
        <f t="shared" si="422"/>
        <v>0</v>
      </c>
      <c r="G3420" s="64">
        <f t="shared" si="423"/>
        <v>0</v>
      </c>
      <c r="H3420" s="111">
        <f t="shared" si="424"/>
        <v>0</v>
      </c>
      <c r="I3420" s="114"/>
    </row>
    <row r="3421" spans="1:9">
      <c r="A3421" s="4">
        <v>409020079</v>
      </c>
      <c r="B3421" s="100" t="s">
        <v>1465</v>
      </c>
      <c r="C3421" s="100" t="s">
        <v>4271</v>
      </c>
      <c r="D3421" s="534">
        <v>212.09</v>
      </c>
      <c r="E3421" s="368">
        <v>0</v>
      </c>
      <c r="F3421" s="111">
        <f t="shared" si="422"/>
        <v>0</v>
      </c>
      <c r="G3421" s="64">
        <f t="shared" si="423"/>
        <v>0</v>
      </c>
      <c r="H3421" s="111">
        <f t="shared" si="424"/>
        <v>0</v>
      </c>
      <c r="I3421" s="114"/>
    </row>
    <row r="3422" spans="1:9">
      <c r="A3422" s="4">
        <v>409020109</v>
      </c>
      <c r="B3422" s="100" t="s">
        <v>1466</v>
      </c>
      <c r="C3422" s="100" t="s">
        <v>4272</v>
      </c>
      <c r="D3422" s="534">
        <v>210.05</v>
      </c>
      <c r="E3422" s="368">
        <v>0</v>
      </c>
      <c r="F3422" s="111">
        <f t="shared" si="422"/>
        <v>0</v>
      </c>
      <c r="G3422" s="64">
        <f t="shared" si="423"/>
        <v>0</v>
      </c>
      <c r="H3422" s="111">
        <f t="shared" si="424"/>
        <v>0</v>
      </c>
      <c r="I3422" s="114"/>
    </row>
    <row r="3423" spans="1:9">
      <c r="A3423" s="4">
        <v>409020125</v>
      </c>
      <c r="B3423" s="100" t="s">
        <v>1467</v>
      </c>
      <c r="C3423" s="100" t="s">
        <v>5031</v>
      </c>
      <c r="D3423" s="534">
        <v>225.86</v>
      </c>
      <c r="E3423" s="368">
        <v>0</v>
      </c>
      <c r="F3423" s="111">
        <f t="shared" si="422"/>
        <v>0</v>
      </c>
      <c r="G3423" s="64">
        <f t="shared" si="423"/>
        <v>0</v>
      </c>
      <c r="H3423" s="111">
        <f t="shared" si="424"/>
        <v>0</v>
      </c>
      <c r="I3423" s="114"/>
    </row>
    <row r="3424" spans="1:9">
      <c r="A3424" s="4">
        <v>409020133</v>
      </c>
      <c r="B3424" s="100" t="s">
        <v>3267</v>
      </c>
      <c r="C3424" s="100" t="s">
        <v>5032</v>
      </c>
      <c r="D3424" s="534">
        <v>227.87</v>
      </c>
      <c r="E3424" s="368">
        <v>0</v>
      </c>
      <c r="F3424" s="111">
        <f t="shared" si="422"/>
        <v>0</v>
      </c>
      <c r="G3424" s="64">
        <f t="shared" si="423"/>
        <v>0</v>
      </c>
      <c r="H3424" s="111">
        <f t="shared" si="424"/>
        <v>0</v>
      </c>
      <c r="I3424" s="114"/>
    </row>
    <row r="3425" spans="1:9">
      <c r="A3425" s="4">
        <v>409020141</v>
      </c>
      <c r="B3425" s="100" t="s">
        <v>1469</v>
      </c>
      <c r="C3425" s="100" t="s">
        <v>2245</v>
      </c>
      <c r="D3425" s="534">
        <v>385.32</v>
      </c>
      <c r="E3425" s="368">
        <v>0</v>
      </c>
      <c r="F3425" s="111">
        <f t="shared" si="422"/>
        <v>0</v>
      </c>
      <c r="G3425" s="64">
        <f t="shared" si="423"/>
        <v>0</v>
      </c>
      <c r="H3425" s="111">
        <f t="shared" si="424"/>
        <v>0</v>
      </c>
      <c r="I3425" s="114"/>
    </row>
    <row r="3426" spans="1:9">
      <c r="A3426" s="4">
        <v>409020150</v>
      </c>
      <c r="B3426" s="100" t="s">
        <v>1468</v>
      </c>
      <c r="C3426" s="100" t="s">
        <v>2246</v>
      </c>
      <c r="D3426" s="534">
        <v>360.07</v>
      </c>
      <c r="E3426" s="368">
        <v>0</v>
      </c>
      <c r="F3426" s="111">
        <f t="shared" si="422"/>
        <v>0</v>
      </c>
      <c r="G3426" s="64">
        <f t="shared" si="423"/>
        <v>0</v>
      </c>
      <c r="H3426" s="111">
        <f t="shared" si="424"/>
        <v>0</v>
      </c>
      <c r="I3426" s="114"/>
    </row>
    <row r="3427" spans="1:9">
      <c r="A3427" s="4">
        <v>409020168</v>
      </c>
      <c r="B3427" s="100" t="s">
        <v>1470</v>
      </c>
      <c r="C3427" s="100" t="s">
        <v>4274</v>
      </c>
      <c r="D3427" s="534">
        <v>433.62</v>
      </c>
      <c r="E3427" s="368">
        <v>0</v>
      </c>
      <c r="F3427" s="111">
        <f t="shared" si="422"/>
        <v>0</v>
      </c>
      <c r="G3427" s="64">
        <f t="shared" si="423"/>
        <v>0</v>
      </c>
      <c r="H3427" s="111">
        <f t="shared" si="424"/>
        <v>0</v>
      </c>
      <c r="I3427" s="114"/>
    </row>
    <row r="3428" spans="1:9">
      <c r="A3428" s="4">
        <v>409020176</v>
      </c>
      <c r="B3428" s="100" t="s">
        <v>3268</v>
      </c>
      <c r="C3428" s="100" t="s">
        <v>5033</v>
      </c>
      <c r="D3428" s="534">
        <v>254.07</v>
      </c>
      <c r="E3428" s="368">
        <v>0</v>
      </c>
      <c r="F3428" s="111">
        <f t="shared" si="422"/>
        <v>0</v>
      </c>
      <c r="G3428" s="64">
        <f t="shared" si="423"/>
        <v>0</v>
      </c>
      <c r="H3428" s="111">
        <f t="shared" si="424"/>
        <v>0</v>
      </c>
      <c r="I3428" s="114"/>
    </row>
    <row r="3429" spans="1:9">
      <c r="A3429" s="4">
        <v>409030015</v>
      </c>
      <c r="B3429" s="100" t="s">
        <v>1471</v>
      </c>
      <c r="C3429" s="100" t="s">
        <v>4275</v>
      </c>
      <c r="D3429" s="534">
        <v>350.13</v>
      </c>
      <c r="E3429" s="368">
        <v>0</v>
      </c>
      <c r="F3429" s="111">
        <f t="shared" si="422"/>
        <v>0</v>
      </c>
      <c r="G3429" s="64">
        <f t="shared" si="423"/>
        <v>0</v>
      </c>
      <c r="H3429" s="111">
        <f t="shared" si="424"/>
        <v>0</v>
      </c>
      <c r="I3429" s="114"/>
    </row>
    <row r="3430" spans="1:9">
      <c r="A3430" s="4">
        <v>409030023</v>
      </c>
      <c r="B3430" s="100" t="s">
        <v>1472</v>
      </c>
      <c r="C3430" s="100" t="s">
        <v>2247</v>
      </c>
      <c r="D3430" s="534">
        <v>178.83</v>
      </c>
      <c r="E3430" s="368">
        <v>0</v>
      </c>
      <c r="F3430" s="111">
        <f t="shared" si="422"/>
        <v>0</v>
      </c>
      <c r="G3430" s="64">
        <f t="shared" si="423"/>
        <v>0</v>
      </c>
      <c r="H3430" s="111">
        <f t="shared" si="424"/>
        <v>0</v>
      </c>
      <c r="I3430" s="114"/>
    </row>
    <row r="3431" spans="1:9">
      <c r="A3431" s="4">
        <v>409030031</v>
      </c>
      <c r="B3431" s="100" t="s">
        <v>1473</v>
      </c>
      <c r="C3431" s="100" t="s">
        <v>5034</v>
      </c>
      <c r="D3431" s="534">
        <v>277.48</v>
      </c>
      <c r="E3431" s="368">
        <v>0</v>
      </c>
      <c r="F3431" s="111">
        <f t="shared" si="422"/>
        <v>0</v>
      </c>
      <c r="G3431" s="64">
        <f t="shared" si="423"/>
        <v>0</v>
      </c>
      <c r="H3431" s="111">
        <f t="shared" si="424"/>
        <v>0</v>
      </c>
      <c r="I3431" s="114"/>
    </row>
    <row r="3432" spans="1:9">
      <c r="A3432" s="4">
        <v>409030040</v>
      </c>
      <c r="B3432" s="100" t="s">
        <v>2302</v>
      </c>
      <c r="C3432" s="100" t="s">
        <v>5035</v>
      </c>
      <c r="D3432" s="534">
        <v>225.86</v>
      </c>
      <c r="E3432" s="368">
        <v>0</v>
      </c>
      <c r="F3432" s="111">
        <f t="shared" si="422"/>
        <v>0</v>
      </c>
      <c r="G3432" s="64">
        <f t="shared" si="423"/>
        <v>0</v>
      </c>
      <c r="H3432" s="111">
        <f t="shared" si="424"/>
        <v>0</v>
      </c>
      <c r="I3432" s="114"/>
    </row>
    <row r="3433" spans="1:9">
      <c r="A3433" s="4">
        <v>409040010</v>
      </c>
      <c r="B3433" s="100" t="s">
        <v>3269</v>
      </c>
      <c r="C3433" s="100" t="s">
        <v>5036</v>
      </c>
      <c r="D3433" s="534">
        <v>556.44000000000005</v>
      </c>
      <c r="E3433" s="368">
        <v>0</v>
      </c>
      <c r="F3433" s="111">
        <f t="shared" si="422"/>
        <v>0</v>
      </c>
      <c r="G3433" s="64">
        <f t="shared" si="423"/>
        <v>0</v>
      </c>
      <c r="H3433" s="111">
        <f t="shared" si="424"/>
        <v>0</v>
      </c>
      <c r="I3433" s="114"/>
    </row>
    <row r="3434" spans="1:9">
      <c r="A3434" s="4">
        <v>409040045</v>
      </c>
      <c r="B3434" s="100" t="s">
        <v>1474</v>
      </c>
      <c r="C3434" s="100" t="s">
        <v>4276</v>
      </c>
      <c r="D3434" s="534">
        <v>256.97000000000003</v>
      </c>
      <c r="E3434" s="368">
        <v>0</v>
      </c>
      <c r="F3434" s="111">
        <f t="shared" si="422"/>
        <v>0</v>
      </c>
      <c r="G3434" s="64">
        <f t="shared" si="423"/>
        <v>0</v>
      </c>
      <c r="H3434" s="111">
        <f t="shared" si="424"/>
        <v>0</v>
      </c>
      <c r="I3434" s="114"/>
    </row>
    <row r="3435" spans="1:9">
      <c r="A3435" s="4">
        <v>409040053</v>
      </c>
      <c r="B3435" s="100" t="s">
        <v>1475</v>
      </c>
      <c r="C3435" s="100" t="s">
        <v>2248</v>
      </c>
      <c r="D3435" s="534">
        <v>280.13</v>
      </c>
      <c r="E3435" s="368">
        <v>0</v>
      </c>
      <c r="F3435" s="111">
        <f t="shared" si="422"/>
        <v>0</v>
      </c>
      <c r="G3435" s="64">
        <f t="shared" si="423"/>
        <v>0</v>
      </c>
      <c r="H3435" s="111">
        <f t="shared" si="424"/>
        <v>0</v>
      </c>
      <c r="I3435" s="114"/>
    </row>
    <row r="3436" spans="1:9">
      <c r="A3436" s="4">
        <v>409040061</v>
      </c>
      <c r="B3436" s="100" t="s">
        <v>1476</v>
      </c>
      <c r="C3436" s="100" t="s">
        <v>5037</v>
      </c>
      <c r="D3436" s="534">
        <v>257.56</v>
      </c>
      <c r="E3436" s="368">
        <v>0</v>
      </c>
      <c r="F3436" s="111">
        <f t="shared" si="422"/>
        <v>0</v>
      </c>
      <c r="G3436" s="64">
        <f t="shared" si="423"/>
        <v>0</v>
      </c>
      <c r="H3436" s="111">
        <f t="shared" si="424"/>
        <v>0</v>
      </c>
      <c r="I3436" s="114"/>
    </row>
    <row r="3437" spans="1:9">
      <c r="A3437" s="4">
        <v>409040070</v>
      </c>
      <c r="B3437" s="100" t="s">
        <v>1477</v>
      </c>
      <c r="C3437" s="100" t="s">
        <v>4277</v>
      </c>
      <c r="D3437" s="534">
        <v>438.87</v>
      </c>
      <c r="E3437" s="368">
        <v>0</v>
      </c>
      <c r="F3437" s="111">
        <f t="shared" si="422"/>
        <v>0</v>
      </c>
      <c r="G3437" s="64">
        <f t="shared" si="423"/>
        <v>0</v>
      </c>
      <c r="H3437" s="111">
        <f t="shared" si="424"/>
        <v>0</v>
      </c>
      <c r="I3437" s="114"/>
    </row>
    <row r="3438" spans="1:9">
      <c r="A3438" s="4">
        <v>409040088</v>
      </c>
      <c r="B3438" s="100" t="s">
        <v>1478</v>
      </c>
      <c r="C3438" s="100" t="s">
        <v>5038</v>
      </c>
      <c r="D3438" s="534">
        <v>505.01</v>
      </c>
      <c r="E3438" s="368">
        <v>0</v>
      </c>
      <c r="F3438" s="111">
        <f t="shared" si="422"/>
        <v>0</v>
      </c>
      <c r="G3438" s="64">
        <f t="shared" si="423"/>
        <v>0</v>
      </c>
      <c r="H3438" s="111">
        <f t="shared" si="424"/>
        <v>0</v>
      </c>
      <c r="I3438" s="114"/>
    </row>
    <row r="3439" spans="1:9">
      <c r="A3439" s="4">
        <v>409040096</v>
      </c>
      <c r="B3439" s="100" t="s">
        <v>2303</v>
      </c>
      <c r="C3439" s="100" t="s">
        <v>2226</v>
      </c>
      <c r="D3439" s="534">
        <v>388.21</v>
      </c>
      <c r="E3439" s="368">
        <v>0</v>
      </c>
      <c r="F3439" s="111">
        <f t="shared" si="422"/>
        <v>0</v>
      </c>
      <c r="G3439" s="64">
        <f t="shared" si="423"/>
        <v>0</v>
      </c>
      <c r="H3439" s="111">
        <f t="shared" si="424"/>
        <v>0</v>
      </c>
      <c r="I3439" s="114"/>
    </row>
    <row r="3440" spans="1:9">
      <c r="A3440" s="4">
        <v>409040134</v>
      </c>
      <c r="B3440" s="100" t="s">
        <v>1479</v>
      </c>
      <c r="C3440" s="100" t="s">
        <v>5039</v>
      </c>
      <c r="D3440" s="534">
        <v>372.96</v>
      </c>
      <c r="E3440" s="368">
        <v>0</v>
      </c>
      <c r="F3440" s="111">
        <f t="shared" si="422"/>
        <v>0</v>
      </c>
      <c r="G3440" s="64">
        <f t="shared" si="423"/>
        <v>0</v>
      </c>
      <c r="H3440" s="111">
        <f t="shared" si="424"/>
        <v>0</v>
      </c>
      <c r="I3440" s="114"/>
    </row>
    <row r="3441" spans="1:9">
      <c r="A3441" s="4">
        <v>409040126</v>
      </c>
      <c r="B3441" s="100" t="s">
        <v>1480</v>
      </c>
      <c r="C3441" s="100" t="s">
        <v>5040</v>
      </c>
      <c r="D3441" s="534">
        <v>372.96</v>
      </c>
      <c r="E3441" s="368">
        <v>0</v>
      </c>
      <c r="F3441" s="111">
        <f t="shared" ref="F3441:F3473" si="425">D3441*E3441</f>
        <v>0</v>
      </c>
      <c r="G3441" s="64">
        <f t="shared" ref="G3441:G3473" si="426">E3441/12</f>
        <v>0</v>
      </c>
      <c r="H3441" s="111">
        <f t="shared" ref="H3441:H3473" si="427">F3441/12</f>
        <v>0</v>
      </c>
      <c r="I3441" s="114"/>
    </row>
    <row r="3442" spans="1:9">
      <c r="A3442" s="4">
        <v>409040142</v>
      </c>
      <c r="B3442" s="100" t="s">
        <v>1482</v>
      </c>
      <c r="C3442" s="100" t="s">
        <v>2249</v>
      </c>
      <c r="D3442" s="534">
        <v>505.02</v>
      </c>
      <c r="E3442" s="368">
        <v>0</v>
      </c>
      <c r="F3442" s="111">
        <f t="shared" si="425"/>
        <v>0</v>
      </c>
      <c r="G3442" s="64">
        <f t="shared" si="426"/>
        <v>0</v>
      </c>
      <c r="H3442" s="111">
        <f t="shared" si="427"/>
        <v>0</v>
      </c>
      <c r="I3442" s="114"/>
    </row>
    <row r="3443" spans="1:9">
      <c r="A3443" s="4">
        <v>409040169</v>
      </c>
      <c r="B3443" s="100" t="s">
        <v>1483</v>
      </c>
      <c r="C3443" s="100" t="s">
        <v>2227</v>
      </c>
      <c r="D3443" s="534">
        <v>219.12</v>
      </c>
      <c r="E3443" s="368">
        <v>0</v>
      </c>
      <c r="F3443" s="111">
        <f t="shared" si="425"/>
        <v>0</v>
      </c>
      <c r="G3443" s="64">
        <f t="shared" si="426"/>
        <v>0</v>
      </c>
      <c r="H3443" s="111">
        <f t="shared" si="427"/>
        <v>0</v>
      </c>
      <c r="I3443" s="114"/>
    </row>
    <row r="3444" spans="1:9">
      <c r="A3444" s="4">
        <v>409040177</v>
      </c>
      <c r="B3444" s="100" t="s">
        <v>3271</v>
      </c>
      <c r="C3444" s="100" t="s">
        <v>5041</v>
      </c>
      <c r="D3444" s="534">
        <v>866.17</v>
      </c>
      <c r="E3444" s="368">
        <v>0</v>
      </c>
      <c r="F3444" s="111">
        <f t="shared" si="425"/>
        <v>0</v>
      </c>
      <c r="G3444" s="64">
        <f t="shared" si="426"/>
        <v>0</v>
      </c>
      <c r="H3444" s="111">
        <f t="shared" si="427"/>
        <v>0</v>
      </c>
      <c r="I3444" s="114"/>
    </row>
    <row r="3445" spans="1:9">
      <c r="A3445" s="4">
        <v>409040185</v>
      </c>
      <c r="B3445" s="100" t="s">
        <v>1484</v>
      </c>
      <c r="C3445" s="100" t="s">
        <v>5042</v>
      </c>
      <c r="D3445" s="534">
        <v>509.5</v>
      </c>
      <c r="E3445" s="368">
        <v>0</v>
      </c>
      <c r="F3445" s="111">
        <f t="shared" si="425"/>
        <v>0</v>
      </c>
      <c r="G3445" s="64">
        <f t="shared" si="426"/>
        <v>0</v>
      </c>
      <c r="H3445" s="111">
        <f t="shared" si="427"/>
        <v>0</v>
      </c>
      <c r="I3445" s="114"/>
    </row>
    <row r="3446" spans="1:9">
      <c r="A3446" s="4">
        <v>409040215</v>
      </c>
      <c r="B3446" s="100" t="s">
        <v>1485</v>
      </c>
      <c r="C3446" s="100" t="s">
        <v>5043</v>
      </c>
      <c r="D3446" s="534">
        <v>578.41</v>
      </c>
      <c r="E3446" s="368">
        <v>0</v>
      </c>
      <c r="F3446" s="111">
        <f t="shared" si="425"/>
        <v>0</v>
      </c>
      <c r="G3446" s="64">
        <f t="shared" si="426"/>
        <v>0</v>
      </c>
      <c r="H3446" s="111">
        <f t="shared" si="427"/>
        <v>0</v>
      </c>
      <c r="I3446" s="114"/>
    </row>
    <row r="3447" spans="1:9">
      <c r="B3447" s="100" t="s">
        <v>8042</v>
      </c>
      <c r="C3447" s="100" t="s">
        <v>8043</v>
      </c>
      <c r="D3447" s="534">
        <v>178.01</v>
      </c>
      <c r="E3447" s="368">
        <v>0</v>
      </c>
      <c r="F3447" s="111">
        <f t="shared" si="425"/>
        <v>0</v>
      </c>
      <c r="G3447" s="64">
        <f t="shared" si="426"/>
        <v>0</v>
      </c>
      <c r="H3447" s="111">
        <f t="shared" si="427"/>
        <v>0</v>
      </c>
      <c r="I3447" s="114"/>
    </row>
    <row r="3448" spans="1:9">
      <c r="A3448" s="4">
        <v>409040223</v>
      </c>
      <c r="B3448" s="100" t="s">
        <v>1486</v>
      </c>
      <c r="C3448" s="100" t="s">
        <v>2228</v>
      </c>
      <c r="D3448" s="534">
        <v>449.2</v>
      </c>
      <c r="E3448" s="368">
        <v>0</v>
      </c>
      <c r="F3448" s="111">
        <f t="shared" si="425"/>
        <v>0</v>
      </c>
      <c r="G3448" s="64">
        <f t="shared" si="426"/>
        <v>0</v>
      </c>
      <c r="H3448" s="111">
        <f t="shared" si="427"/>
        <v>0</v>
      </c>
      <c r="I3448" s="114"/>
    </row>
    <row r="3449" spans="1:9">
      <c r="A3449" s="4">
        <v>409040231</v>
      </c>
      <c r="B3449" s="100" t="s">
        <v>1487</v>
      </c>
      <c r="C3449" s="100" t="s">
        <v>5044</v>
      </c>
      <c r="D3449" s="534">
        <v>443.66</v>
      </c>
      <c r="E3449" s="368">
        <v>0</v>
      </c>
      <c r="F3449" s="111">
        <f t="shared" si="425"/>
        <v>0</v>
      </c>
      <c r="G3449" s="64">
        <f t="shared" si="426"/>
        <v>0</v>
      </c>
      <c r="H3449" s="111">
        <f t="shared" si="427"/>
        <v>0</v>
      </c>
      <c r="I3449" s="114"/>
    </row>
    <row r="3450" spans="1:9">
      <c r="A3450" s="4">
        <v>409040240</v>
      </c>
      <c r="B3450" s="100" t="s">
        <v>1488</v>
      </c>
      <c r="C3450" s="100" t="s">
        <v>5045</v>
      </c>
      <c r="D3450" s="534">
        <v>167.42</v>
      </c>
      <c r="E3450" s="368">
        <v>0</v>
      </c>
      <c r="F3450" s="111">
        <f t="shared" si="425"/>
        <v>0</v>
      </c>
      <c r="G3450" s="64">
        <f t="shared" si="426"/>
        <v>0</v>
      </c>
      <c r="H3450" s="111">
        <f t="shared" si="427"/>
        <v>0</v>
      </c>
      <c r="I3450" s="114"/>
    </row>
    <row r="3451" spans="1:9">
      <c r="A3451" s="4">
        <v>409050016</v>
      </c>
      <c r="B3451" s="100" t="s">
        <v>1489</v>
      </c>
      <c r="C3451" s="100" t="s">
        <v>2229</v>
      </c>
      <c r="D3451" s="534">
        <v>137.38</v>
      </c>
      <c r="E3451" s="368">
        <v>0</v>
      </c>
      <c r="F3451" s="111">
        <f t="shared" si="425"/>
        <v>0</v>
      </c>
      <c r="G3451" s="64">
        <f t="shared" si="426"/>
        <v>0</v>
      </c>
      <c r="H3451" s="111">
        <f t="shared" si="427"/>
        <v>0</v>
      </c>
      <c r="I3451" s="114"/>
    </row>
    <row r="3452" spans="1:9">
      <c r="A3452" s="4">
        <v>409050032</v>
      </c>
      <c r="B3452" s="100" t="s">
        <v>1490</v>
      </c>
      <c r="C3452" s="100" t="s">
        <v>5046</v>
      </c>
      <c r="D3452" s="534">
        <v>142.84</v>
      </c>
      <c r="E3452" s="368">
        <v>0</v>
      </c>
      <c r="F3452" s="111">
        <f t="shared" si="425"/>
        <v>0</v>
      </c>
      <c r="G3452" s="64">
        <f t="shared" si="426"/>
        <v>0</v>
      </c>
      <c r="H3452" s="111">
        <f t="shared" si="427"/>
        <v>0</v>
      </c>
      <c r="I3452" s="114"/>
    </row>
    <row r="3453" spans="1:9">
      <c r="A3453" s="4">
        <v>409050040</v>
      </c>
      <c r="B3453" s="100" t="s">
        <v>1491</v>
      </c>
      <c r="C3453" s="100" t="s">
        <v>5047</v>
      </c>
      <c r="D3453" s="534">
        <v>658.83</v>
      </c>
      <c r="E3453" s="368">
        <v>0</v>
      </c>
      <c r="F3453" s="45">
        <f t="shared" si="425"/>
        <v>0</v>
      </c>
      <c r="G3453" s="46">
        <f t="shared" si="426"/>
        <v>0</v>
      </c>
      <c r="H3453" s="45">
        <f t="shared" si="427"/>
        <v>0</v>
      </c>
    </row>
    <row r="3454" spans="1:9">
      <c r="A3454" s="4">
        <v>409050059</v>
      </c>
      <c r="B3454" s="100" t="s">
        <v>1492</v>
      </c>
      <c r="C3454" s="100" t="s">
        <v>5048</v>
      </c>
      <c r="D3454" s="534">
        <v>1103.6400000000001</v>
      </c>
      <c r="E3454" s="368">
        <v>0</v>
      </c>
      <c r="F3454" s="45">
        <f t="shared" si="425"/>
        <v>0</v>
      </c>
      <c r="G3454" s="46">
        <f t="shared" si="426"/>
        <v>0</v>
      </c>
      <c r="H3454" s="45">
        <f t="shared" si="427"/>
        <v>0</v>
      </c>
    </row>
    <row r="3455" spans="1:9">
      <c r="A3455" s="4">
        <v>409050075</v>
      </c>
      <c r="B3455" s="100" t="s">
        <v>1493</v>
      </c>
      <c r="C3455" s="100" t="s">
        <v>2230</v>
      </c>
      <c r="D3455" s="534">
        <v>781.93</v>
      </c>
      <c r="E3455" s="368">
        <v>0</v>
      </c>
      <c r="F3455" s="111">
        <f t="shared" si="425"/>
        <v>0</v>
      </c>
      <c r="G3455" s="64">
        <f t="shared" si="426"/>
        <v>0</v>
      </c>
      <c r="H3455" s="111">
        <f t="shared" si="427"/>
        <v>0</v>
      </c>
      <c r="I3455" s="114"/>
    </row>
    <row r="3456" spans="1:9">
      <c r="A3456" s="4">
        <v>409050083</v>
      </c>
      <c r="B3456" s="100" t="s">
        <v>1494</v>
      </c>
      <c r="C3456" s="100" t="s">
        <v>2231</v>
      </c>
      <c r="D3456" s="534">
        <v>907.93</v>
      </c>
      <c r="E3456" s="368">
        <v>0</v>
      </c>
      <c r="F3456" s="111">
        <f t="shared" si="425"/>
        <v>0</v>
      </c>
      <c r="G3456" s="64">
        <f t="shared" si="426"/>
        <v>0</v>
      </c>
      <c r="H3456" s="111">
        <f t="shared" si="427"/>
        <v>0</v>
      </c>
      <c r="I3456" s="114"/>
    </row>
    <row r="3457" spans="1:9">
      <c r="A3457" s="4">
        <v>409050105</v>
      </c>
      <c r="B3457" s="100" t="s">
        <v>1495</v>
      </c>
      <c r="C3457" s="100" t="s">
        <v>2232</v>
      </c>
      <c r="D3457" s="534">
        <v>717.9</v>
      </c>
      <c r="E3457" s="368">
        <v>0</v>
      </c>
      <c r="F3457" s="111">
        <f t="shared" si="425"/>
        <v>0</v>
      </c>
      <c r="G3457" s="64">
        <f t="shared" si="426"/>
        <v>0</v>
      </c>
      <c r="H3457" s="111">
        <f t="shared" si="427"/>
        <v>0</v>
      </c>
      <c r="I3457" s="114"/>
    </row>
    <row r="3458" spans="1:9">
      <c r="A3458" s="4">
        <v>409050113</v>
      </c>
      <c r="B3458" s="100" t="s">
        <v>1496</v>
      </c>
      <c r="C3458" s="100" t="s">
        <v>5049</v>
      </c>
      <c r="D3458" s="534">
        <v>665.32</v>
      </c>
      <c r="E3458" s="368">
        <v>0</v>
      </c>
      <c r="F3458" s="111">
        <f t="shared" si="425"/>
        <v>0</v>
      </c>
      <c r="G3458" s="64">
        <f t="shared" si="426"/>
        <v>0</v>
      </c>
      <c r="H3458" s="111">
        <f t="shared" si="427"/>
        <v>0</v>
      </c>
      <c r="I3458" s="114"/>
    </row>
    <row r="3459" spans="1:9">
      <c r="A3459" s="4">
        <v>409060011</v>
      </c>
      <c r="B3459" s="100" t="s">
        <v>3275</v>
      </c>
      <c r="C3459" s="100" t="s">
        <v>5050</v>
      </c>
      <c r="D3459" s="534">
        <v>434.69</v>
      </c>
      <c r="E3459" s="368">
        <v>0</v>
      </c>
      <c r="F3459" s="111">
        <f t="shared" si="425"/>
        <v>0</v>
      </c>
      <c r="G3459" s="64">
        <f t="shared" si="426"/>
        <v>0</v>
      </c>
      <c r="H3459" s="111">
        <f t="shared" si="427"/>
        <v>0</v>
      </c>
      <c r="I3459" s="114"/>
    </row>
    <row r="3460" spans="1:9">
      <c r="A3460" s="4">
        <v>409060020</v>
      </c>
      <c r="B3460" s="100" t="s">
        <v>1497</v>
      </c>
      <c r="C3460" s="100" t="s">
        <v>5051</v>
      </c>
      <c r="D3460" s="534">
        <v>173.33</v>
      </c>
      <c r="E3460" s="368">
        <v>0</v>
      </c>
      <c r="F3460" s="111">
        <f t="shared" si="425"/>
        <v>0</v>
      </c>
      <c r="G3460" s="64">
        <f t="shared" si="426"/>
        <v>0</v>
      </c>
      <c r="H3460" s="111">
        <f t="shared" si="427"/>
        <v>0</v>
      </c>
      <c r="I3460" s="114"/>
    </row>
    <row r="3461" spans="1:9">
      <c r="A3461" s="4">
        <v>409060038</v>
      </c>
      <c r="B3461" s="100" t="s">
        <v>1498</v>
      </c>
      <c r="C3461" s="100" t="s">
        <v>4283</v>
      </c>
      <c r="D3461" s="534">
        <v>485.48</v>
      </c>
      <c r="E3461" s="368">
        <v>0</v>
      </c>
      <c r="F3461" s="111">
        <f t="shared" si="425"/>
        <v>0</v>
      </c>
      <c r="G3461" s="64">
        <f t="shared" si="426"/>
        <v>0</v>
      </c>
      <c r="H3461" s="111">
        <f t="shared" si="427"/>
        <v>0</v>
      </c>
      <c r="I3461" s="114"/>
    </row>
    <row r="3462" spans="1:9">
      <c r="A3462" s="4">
        <v>409060046</v>
      </c>
      <c r="B3462" s="100" t="s">
        <v>1499</v>
      </c>
      <c r="C3462" s="100" t="s">
        <v>5052</v>
      </c>
      <c r="D3462" s="534">
        <v>528.94000000000005</v>
      </c>
      <c r="E3462" s="368">
        <v>0</v>
      </c>
      <c r="F3462" s="111">
        <f t="shared" si="425"/>
        <v>0</v>
      </c>
      <c r="G3462" s="64">
        <f t="shared" si="426"/>
        <v>0</v>
      </c>
      <c r="H3462" s="111">
        <f t="shared" si="427"/>
        <v>0</v>
      </c>
      <c r="I3462" s="114"/>
    </row>
    <row r="3463" spans="1:9">
      <c r="A3463" s="4">
        <v>409060054</v>
      </c>
      <c r="B3463" s="100" t="s">
        <v>1500</v>
      </c>
      <c r="C3463" s="100" t="s">
        <v>2233</v>
      </c>
      <c r="D3463" s="534">
        <v>437.46</v>
      </c>
      <c r="E3463" s="368">
        <v>0</v>
      </c>
      <c r="F3463" s="111">
        <f t="shared" si="425"/>
        <v>0</v>
      </c>
      <c r="G3463" s="64">
        <f t="shared" si="426"/>
        <v>0</v>
      </c>
      <c r="H3463" s="111">
        <f t="shared" si="427"/>
        <v>0</v>
      </c>
      <c r="I3463" s="114"/>
    </row>
    <row r="3464" spans="1:9">
      <c r="A3464" s="4">
        <v>409060070</v>
      </c>
      <c r="B3464" s="100" t="s">
        <v>3276</v>
      </c>
      <c r="C3464" s="100" t="s">
        <v>5053</v>
      </c>
      <c r="D3464" s="534">
        <v>509.86</v>
      </c>
      <c r="E3464" s="368">
        <v>0</v>
      </c>
      <c r="F3464" s="111">
        <f t="shared" si="425"/>
        <v>0</v>
      </c>
      <c r="G3464" s="64">
        <f t="shared" si="426"/>
        <v>0</v>
      </c>
      <c r="H3464" s="111">
        <f t="shared" si="427"/>
        <v>0</v>
      </c>
      <c r="I3464" s="114"/>
    </row>
    <row r="3465" spans="1:9">
      <c r="A3465" s="4">
        <v>409060100</v>
      </c>
      <c r="B3465" s="100" t="s">
        <v>1501</v>
      </c>
      <c r="C3465" s="100" t="s">
        <v>2234</v>
      </c>
      <c r="D3465" s="534">
        <v>323.74</v>
      </c>
      <c r="E3465" s="368">
        <v>0</v>
      </c>
      <c r="F3465" s="111">
        <f t="shared" si="425"/>
        <v>0</v>
      </c>
      <c r="G3465" s="64">
        <f t="shared" si="426"/>
        <v>0</v>
      </c>
      <c r="H3465" s="111">
        <f t="shared" si="427"/>
        <v>0</v>
      </c>
      <c r="I3465" s="114"/>
    </row>
    <row r="3466" spans="1:9">
      <c r="A3466" s="4">
        <v>409060119</v>
      </c>
      <c r="B3466" s="100" t="s">
        <v>3277</v>
      </c>
      <c r="C3466" s="100" t="s">
        <v>5054</v>
      </c>
      <c r="D3466" s="534">
        <v>465.59</v>
      </c>
      <c r="E3466" s="368">
        <v>0</v>
      </c>
      <c r="F3466" s="111">
        <f t="shared" si="425"/>
        <v>0</v>
      </c>
      <c r="G3466" s="64">
        <f t="shared" si="426"/>
        <v>0</v>
      </c>
      <c r="H3466" s="111">
        <f t="shared" si="427"/>
        <v>0</v>
      </c>
      <c r="I3466" s="114"/>
    </row>
    <row r="3467" spans="1:9">
      <c r="A3467" s="4">
        <v>409060127</v>
      </c>
      <c r="B3467" s="100" t="s">
        <v>1502</v>
      </c>
      <c r="C3467" s="100" t="s">
        <v>2235</v>
      </c>
      <c r="D3467" s="534">
        <v>376.84</v>
      </c>
      <c r="E3467" s="368">
        <v>0</v>
      </c>
      <c r="F3467" s="111">
        <f t="shared" si="425"/>
        <v>0</v>
      </c>
      <c r="G3467" s="64">
        <f t="shared" si="426"/>
        <v>0</v>
      </c>
      <c r="H3467" s="111">
        <f t="shared" si="427"/>
        <v>0</v>
      </c>
      <c r="I3467" s="114"/>
    </row>
    <row r="3468" spans="1:9">
      <c r="A3468" s="4">
        <v>409060135</v>
      </c>
      <c r="B3468" s="100" t="s">
        <v>1503</v>
      </c>
      <c r="C3468" s="100" t="s">
        <v>5055</v>
      </c>
      <c r="D3468" s="534">
        <v>334.32</v>
      </c>
      <c r="E3468" s="368">
        <v>0</v>
      </c>
      <c r="F3468" s="45">
        <f t="shared" si="425"/>
        <v>0</v>
      </c>
      <c r="G3468" s="46">
        <f t="shared" si="426"/>
        <v>0</v>
      </c>
      <c r="H3468" s="45">
        <f t="shared" si="427"/>
        <v>0</v>
      </c>
    </row>
    <row r="3469" spans="1:9">
      <c r="A3469" s="4">
        <v>409060143</v>
      </c>
      <c r="B3469" s="100" t="s">
        <v>1504</v>
      </c>
      <c r="C3469" s="100" t="s">
        <v>5056</v>
      </c>
      <c r="D3469" s="534">
        <v>337.17</v>
      </c>
      <c r="E3469" s="368">
        <v>0</v>
      </c>
      <c r="F3469" s="45">
        <f t="shared" si="425"/>
        <v>0</v>
      </c>
      <c r="G3469" s="46">
        <f t="shared" si="426"/>
        <v>0</v>
      </c>
      <c r="H3469" s="45">
        <f t="shared" si="427"/>
        <v>0</v>
      </c>
    </row>
    <row r="3470" spans="1:9">
      <c r="A3470" s="4">
        <v>409060160</v>
      </c>
      <c r="B3470" s="100" t="s">
        <v>1505</v>
      </c>
      <c r="C3470" s="100" t="s">
        <v>5057</v>
      </c>
      <c r="D3470" s="534">
        <v>324.23</v>
      </c>
      <c r="E3470" s="368">
        <v>0</v>
      </c>
      <c r="F3470" s="45">
        <f t="shared" si="425"/>
        <v>0</v>
      </c>
      <c r="G3470" s="46">
        <f t="shared" si="426"/>
        <v>0</v>
      </c>
      <c r="H3470" s="45">
        <f t="shared" si="427"/>
        <v>0</v>
      </c>
    </row>
    <row r="3471" spans="1:9">
      <c r="A3471" s="4">
        <v>409060178</v>
      </c>
      <c r="B3471" s="100" t="s">
        <v>1506</v>
      </c>
      <c r="C3471" s="100" t="s">
        <v>5058</v>
      </c>
      <c r="D3471" s="534">
        <v>794.77</v>
      </c>
      <c r="E3471" s="368">
        <v>0</v>
      </c>
      <c r="F3471" s="45">
        <f t="shared" si="425"/>
        <v>0</v>
      </c>
      <c r="G3471" s="46">
        <f t="shared" si="426"/>
        <v>0</v>
      </c>
      <c r="H3471" s="45">
        <f t="shared" si="427"/>
        <v>0</v>
      </c>
    </row>
    <row r="3472" spans="1:9">
      <c r="A3472" s="4">
        <v>409060186</v>
      </c>
      <c r="B3472" s="100" t="s">
        <v>3278</v>
      </c>
      <c r="C3472" s="100" t="s">
        <v>5059</v>
      </c>
      <c r="D3472" s="534">
        <v>485.48</v>
      </c>
      <c r="E3472" s="368">
        <v>0</v>
      </c>
      <c r="F3472" s="45">
        <f t="shared" si="425"/>
        <v>0</v>
      </c>
      <c r="G3472" s="46">
        <f t="shared" si="426"/>
        <v>0</v>
      </c>
      <c r="H3472" s="45">
        <f t="shared" si="427"/>
        <v>0</v>
      </c>
    </row>
    <row r="3473" spans="1:8">
      <c r="A3473" s="4">
        <v>409060194</v>
      </c>
      <c r="B3473" s="100" t="s">
        <v>3279</v>
      </c>
      <c r="C3473" s="100" t="s">
        <v>5060</v>
      </c>
      <c r="D3473" s="534">
        <v>119.35</v>
      </c>
      <c r="E3473" s="368">
        <v>0</v>
      </c>
      <c r="F3473" s="45">
        <f t="shared" si="425"/>
        <v>0</v>
      </c>
      <c r="G3473" s="46">
        <f t="shared" si="426"/>
        <v>0</v>
      </c>
      <c r="H3473" s="45">
        <f t="shared" si="427"/>
        <v>0</v>
      </c>
    </row>
    <row r="3474" spans="1:8">
      <c r="A3474" s="4">
        <v>409060216</v>
      </c>
      <c r="B3474" s="100" t="s">
        <v>3280</v>
      </c>
      <c r="C3474" s="100" t="s">
        <v>5061</v>
      </c>
      <c r="D3474" s="534">
        <v>372.54</v>
      </c>
      <c r="E3474" s="368">
        <v>0</v>
      </c>
      <c r="F3474" s="45">
        <f t="shared" ref="F3474:F3498" si="428">D3474*E3474</f>
        <v>0</v>
      </c>
      <c r="G3474" s="46">
        <f t="shared" ref="G3474:G3498" si="429">E3474/12</f>
        <v>0</v>
      </c>
      <c r="H3474" s="45">
        <f t="shared" ref="H3474:H3498" si="430">F3474/12</f>
        <v>0</v>
      </c>
    </row>
    <row r="3475" spans="1:8">
      <c r="A3475" s="4">
        <v>409060232</v>
      </c>
      <c r="B3475" s="100" t="s">
        <v>1507</v>
      </c>
      <c r="C3475" s="100" t="s">
        <v>2236</v>
      </c>
      <c r="D3475" s="534">
        <v>351.38</v>
      </c>
      <c r="E3475" s="368">
        <v>0</v>
      </c>
      <c r="F3475" s="45">
        <f t="shared" si="428"/>
        <v>0</v>
      </c>
      <c r="G3475" s="46">
        <f t="shared" si="429"/>
        <v>0</v>
      </c>
      <c r="H3475" s="45">
        <f t="shared" si="430"/>
        <v>0</v>
      </c>
    </row>
    <row r="3476" spans="1:8">
      <c r="A3476" s="4">
        <v>409060240</v>
      </c>
      <c r="B3476" s="100" t="s">
        <v>3281</v>
      </c>
      <c r="C3476" s="100" t="s">
        <v>5062</v>
      </c>
      <c r="D3476" s="534">
        <v>372.53</v>
      </c>
      <c r="E3476" s="368">
        <v>0</v>
      </c>
      <c r="F3476" s="45">
        <f t="shared" si="428"/>
        <v>0</v>
      </c>
      <c r="G3476" s="46">
        <f t="shared" si="429"/>
        <v>0</v>
      </c>
      <c r="H3476" s="45">
        <f t="shared" si="430"/>
        <v>0</v>
      </c>
    </row>
    <row r="3477" spans="1:8">
      <c r="A3477" s="4">
        <v>409060259</v>
      </c>
      <c r="B3477" s="100" t="s">
        <v>1508</v>
      </c>
      <c r="C3477" s="100" t="s">
        <v>2237</v>
      </c>
      <c r="D3477" s="534">
        <v>472.43</v>
      </c>
      <c r="E3477" s="368">
        <v>0</v>
      </c>
      <c r="F3477" s="45">
        <f t="shared" si="428"/>
        <v>0</v>
      </c>
      <c r="G3477" s="46">
        <f t="shared" si="429"/>
        <v>0</v>
      </c>
      <c r="H3477" s="45">
        <f t="shared" si="430"/>
        <v>0</v>
      </c>
    </row>
    <row r="3478" spans="1:8">
      <c r="A3478" s="4">
        <v>409060267</v>
      </c>
      <c r="B3478" s="100" t="s">
        <v>1509</v>
      </c>
      <c r="C3478" s="100" t="s">
        <v>5063</v>
      </c>
      <c r="D3478" s="534">
        <v>372.54</v>
      </c>
      <c r="E3478" s="368">
        <v>0</v>
      </c>
      <c r="F3478" s="45">
        <f t="shared" si="428"/>
        <v>0</v>
      </c>
      <c r="G3478" s="46">
        <f t="shared" si="429"/>
        <v>0</v>
      </c>
      <c r="H3478" s="45">
        <f t="shared" si="430"/>
        <v>0</v>
      </c>
    </row>
    <row r="3479" spans="1:8">
      <c r="A3479" s="4">
        <v>409060275</v>
      </c>
      <c r="B3479" s="100" t="s">
        <v>3282</v>
      </c>
      <c r="C3479" s="100" t="s">
        <v>5064</v>
      </c>
      <c r="D3479" s="534">
        <v>372.54</v>
      </c>
      <c r="E3479" s="368">
        <v>0</v>
      </c>
      <c r="F3479" s="45">
        <f t="shared" si="428"/>
        <v>0</v>
      </c>
      <c r="G3479" s="46">
        <f t="shared" si="429"/>
        <v>0</v>
      </c>
      <c r="H3479" s="45">
        <f t="shared" si="430"/>
        <v>0</v>
      </c>
    </row>
    <row r="3480" spans="1:8">
      <c r="A3480" s="4">
        <v>409070033</v>
      </c>
      <c r="B3480" s="100" t="s">
        <v>1510</v>
      </c>
      <c r="C3480" s="100" t="s">
        <v>5065</v>
      </c>
      <c r="D3480" s="534">
        <v>372.54</v>
      </c>
      <c r="E3480" s="368">
        <v>0</v>
      </c>
      <c r="F3480" s="45">
        <f t="shared" si="428"/>
        <v>0</v>
      </c>
      <c r="G3480" s="46">
        <f t="shared" si="429"/>
        <v>0</v>
      </c>
      <c r="H3480" s="45">
        <f t="shared" si="430"/>
        <v>0</v>
      </c>
    </row>
    <row r="3481" spans="1:8">
      <c r="A3481" s="4">
        <v>409070050</v>
      </c>
      <c r="B3481" s="100" t="s">
        <v>1511</v>
      </c>
      <c r="C3481" s="100" t="s">
        <v>5066</v>
      </c>
      <c r="D3481" s="534">
        <v>372.54</v>
      </c>
      <c r="E3481" s="368">
        <v>0</v>
      </c>
      <c r="F3481" s="45">
        <f t="shared" si="428"/>
        <v>0</v>
      </c>
      <c r="G3481" s="46">
        <f t="shared" si="429"/>
        <v>0</v>
      </c>
      <c r="H3481" s="45">
        <f t="shared" si="430"/>
        <v>0</v>
      </c>
    </row>
    <row r="3482" spans="1:8">
      <c r="A3482" s="4">
        <v>409070068</v>
      </c>
      <c r="B3482" s="100" t="s">
        <v>1512</v>
      </c>
      <c r="C3482" s="100" t="s">
        <v>4286</v>
      </c>
      <c r="D3482" s="534">
        <v>363.13</v>
      </c>
      <c r="E3482" s="368">
        <v>0</v>
      </c>
      <c r="F3482" s="45">
        <f t="shared" si="428"/>
        <v>0</v>
      </c>
      <c r="G3482" s="46">
        <f t="shared" si="429"/>
        <v>0</v>
      </c>
      <c r="H3482" s="45">
        <f t="shared" si="430"/>
        <v>0</v>
      </c>
    </row>
    <row r="3483" spans="1:8">
      <c r="A3483" s="4">
        <v>409070084</v>
      </c>
      <c r="B3483" s="100" t="s">
        <v>1513</v>
      </c>
      <c r="C3483" s="100" t="s">
        <v>2238</v>
      </c>
      <c r="D3483" s="534">
        <v>398.05</v>
      </c>
      <c r="E3483" s="368">
        <v>0</v>
      </c>
      <c r="F3483" s="45">
        <f t="shared" si="428"/>
        <v>0</v>
      </c>
      <c r="G3483" s="46">
        <f t="shared" si="429"/>
        <v>0</v>
      </c>
      <c r="H3483" s="45">
        <f t="shared" si="430"/>
        <v>0</v>
      </c>
    </row>
    <row r="3484" spans="1:8">
      <c r="A3484" s="4">
        <v>409070092</v>
      </c>
      <c r="B3484" s="100" t="s">
        <v>3284</v>
      </c>
      <c r="C3484" s="100" t="s">
        <v>5067</v>
      </c>
      <c r="D3484" s="534">
        <v>128.44</v>
      </c>
      <c r="E3484" s="368">
        <v>0</v>
      </c>
      <c r="F3484" s="45">
        <f t="shared" si="428"/>
        <v>0</v>
      </c>
      <c r="G3484" s="46">
        <f t="shared" si="429"/>
        <v>0</v>
      </c>
      <c r="H3484" s="45">
        <f t="shared" si="430"/>
        <v>0</v>
      </c>
    </row>
    <row r="3485" spans="1:8">
      <c r="A3485" s="4">
        <v>409070106</v>
      </c>
      <c r="B3485" s="100" t="s">
        <v>1514</v>
      </c>
      <c r="C3485" s="100" t="s">
        <v>2239</v>
      </c>
      <c r="D3485" s="534">
        <v>372.54</v>
      </c>
      <c r="E3485" s="368">
        <v>0</v>
      </c>
      <c r="F3485" s="45">
        <f t="shared" si="428"/>
        <v>0</v>
      </c>
      <c r="G3485" s="46">
        <f t="shared" si="429"/>
        <v>0</v>
      </c>
      <c r="H3485" s="45">
        <f t="shared" si="430"/>
        <v>0</v>
      </c>
    </row>
    <row r="3486" spans="1:8">
      <c r="A3486" s="4">
        <v>409070114</v>
      </c>
      <c r="B3486" s="100" t="s">
        <v>1515</v>
      </c>
      <c r="C3486" s="100" t="s">
        <v>2240</v>
      </c>
      <c r="D3486" s="534">
        <v>224.68</v>
      </c>
      <c r="E3486" s="368">
        <v>0</v>
      </c>
      <c r="F3486" s="45">
        <f t="shared" si="428"/>
        <v>0</v>
      </c>
      <c r="G3486" s="46">
        <f t="shared" si="429"/>
        <v>0</v>
      </c>
      <c r="H3486" s="45">
        <f t="shared" si="430"/>
        <v>0</v>
      </c>
    </row>
    <row r="3487" spans="1:8">
      <c r="A3487" s="4">
        <v>409070149</v>
      </c>
      <c r="B3487" s="100" t="s">
        <v>1516</v>
      </c>
      <c r="C3487" s="100" t="s">
        <v>5068</v>
      </c>
      <c r="D3487" s="534">
        <v>139.96</v>
      </c>
      <c r="E3487" s="368">
        <v>0</v>
      </c>
      <c r="F3487" s="45">
        <f t="shared" si="428"/>
        <v>0</v>
      </c>
      <c r="G3487" s="46">
        <f t="shared" si="429"/>
        <v>0</v>
      </c>
      <c r="H3487" s="45">
        <f t="shared" si="430"/>
        <v>0</v>
      </c>
    </row>
    <row r="3488" spans="1:8">
      <c r="A3488" s="4">
        <v>409070157</v>
      </c>
      <c r="B3488" s="100" t="s">
        <v>1517</v>
      </c>
      <c r="C3488" s="100" t="s">
        <v>5069</v>
      </c>
      <c r="D3488" s="534">
        <v>457.67</v>
      </c>
      <c r="E3488" s="368">
        <v>0</v>
      </c>
      <c r="F3488" s="45">
        <f t="shared" si="428"/>
        <v>0</v>
      </c>
      <c r="G3488" s="46">
        <f t="shared" si="429"/>
        <v>0</v>
      </c>
      <c r="H3488" s="45">
        <f t="shared" si="430"/>
        <v>0</v>
      </c>
    </row>
    <row r="3489" spans="1:9">
      <c r="A3489" s="4">
        <v>409070190</v>
      </c>
      <c r="B3489" s="100" t="s">
        <v>1518</v>
      </c>
      <c r="C3489" s="100" t="s">
        <v>2241</v>
      </c>
      <c r="D3489" s="534">
        <v>409.55</v>
      </c>
      <c r="E3489" s="368">
        <v>0</v>
      </c>
      <c r="F3489" s="45">
        <f t="shared" si="428"/>
        <v>0</v>
      </c>
      <c r="G3489" s="46">
        <f t="shared" si="429"/>
        <v>0</v>
      </c>
      <c r="H3489" s="45">
        <f t="shared" si="430"/>
        <v>0</v>
      </c>
    </row>
    <row r="3490" spans="1:9">
      <c r="A3490" s="4">
        <v>409070203</v>
      </c>
      <c r="B3490" s="100" t="s">
        <v>1519</v>
      </c>
      <c r="C3490" s="100" t="s">
        <v>2242</v>
      </c>
      <c r="D3490" s="534">
        <v>119.35</v>
      </c>
      <c r="E3490" s="368">
        <v>0</v>
      </c>
      <c r="F3490" s="45">
        <f t="shared" si="428"/>
        <v>0</v>
      </c>
      <c r="G3490" s="46">
        <f t="shared" si="429"/>
        <v>0</v>
      </c>
      <c r="H3490" s="45">
        <f t="shared" si="430"/>
        <v>0</v>
      </c>
    </row>
    <row r="3491" spans="1:9">
      <c r="A3491" s="4">
        <v>409070211</v>
      </c>
      <c r="B3491" s="100" t="s">
        <v>1520</v>
      </c>
      <c r="C3491" s="100" t="s">
        <v>5070</v>
      </c>
      <c r="D3491" s="534">
        <v>339.52</v>
      </c>
      <c r="E3491" s="368">
        <v>0</v>
      </c>
      <c r="F3491" s="111">
        <f t="shared" si="428"/>
        <v>0</v>
      </c>
      <c r="G3491" s="64">
        <f t="shared" si="429"/>
        <v>0</v>
      </c>
      <c r="H3491" s="111">
        <f t="shared" si="430"/>
        <v>0</v>
      </c>
      <c r="I3491" s="114"/>
    </row>
    <row r="3492" spans="1:9">
      <c r="A3492" s="4">
        <v>409070220</v>
      </c>
      <c r="B3492" s="100" t="s">
        <v>3288</v>
      </c>
      <c r="C3492" s="100" t="s">
        <v>5071</v>
      </c>
      <c r="D3492" s="534">
        <v>391.3</v>
      </c>
      <c r="E3492" s="368">
        <v>0</v>
      </c>
      <c r="F3492" s="111">
        <f t="shared" si="428"/>
        <v>0</v>
      </c>
      <c r="G3492" s="64">
        <f t="shared" si="429"/>
        <v>0</v>
      </c>
      <c r="H3492" s="111">
        <f t="shared" si="430"/>
        <v>0</v>
      </c>
      <c r="I3492" s="114"/>
    </row>
    <row r="3493" spans="1:9">
      <c r="A3493" s="4">
        <v>409070238</v>
      </c>
      <c r="B3493" s="100" t="s">
        <v>1521</v>
      </c>
      <c r="C3493" s="100" t="s">
        <v>5072</v>
      </c>
      <c r="D3493" s="534">
        <v>1142.25</v>
      </c>
      <c r="E3493" s="368">
        <v>0</v>
      </c>
      <c r="F3493" s="111">
        <f t="shared" si="428"/>
        <v>0</v>
      </c>
      <c r="G3493" s="64">
        <f t="shared" si="429"/>
        <v>0</v>
      </c>
      <c r="H3493" s="111">
        <f t="shared" si="430"/>
        <v>0</v>
      </c>
      <c r="I3493" s="114"/>
    </row>
    <row r="3494" spans="1:9">
      <c r="A3494" s="4">
        <v>409070254</v>
      </c>
      <c r="B3494" s="100" t="s">
        <v>1522</v>
      </c>
      <c r="C3494" s="100" t="s">
        <v>2243</v>
      </c>
      <c r="D3494" s="534">
        <v>119.35</v>
      </c>
      <c r="E3494" s="368">
        <v>0</v>
      </c>
      <c r="F3494" s="111">
        <f t="shared" si="428"/>
        <v>0</v>
      </c>
      <c r="G3494" s="64">
        <f t="shared" si="429"/>
        <v>0</v>
      </c>
      <c r="H3494" s="111">
        <f t="shared" si="430"/>
        <v>0</v>
      </c>
      <c r="I3494" s="114"/>
    </row>
    <row r="3495" spans="1:9">
      <c r="A3495" s="4">
        <v>409070262</v>
      </c>
      <c r="B3495" s="100" t="s">
        <v>1523</v>
      </c>
      <c r="C3495" s="100" t="s">
        <v>5073</v>
      </c>
      <c r="D3495" s="534">
        <v>372.89</v>
      </c>
      <c r="E3495" s="368">
        <v>0</v>
      </c>
      <c r="F3495" s="111">
        <f t="shared" si="428"/>
        <v>0</v>
      </c>
      <c r="G3495" s="64">
        <f t="shared" si="429"/>
        <v>0</v>
      </c>
      <c r="H3495" s="111">
        <f t="shared" si="430"/>
        <v>0</v>
      </c>
      <c r="I3495" s="114"/>
    </row>
    <row r="3496" spans="1:9">
      <c r="A3496" s="4">
        <v>409070270</v>
      </c>
      <c r="B3496" s="100" t="s">
        <v>1524</v>
      </c>
      <c r="C3496" s="100" t="s">
        <v>5074</v>
      </c>
      <c r="D3496" s="534">
        <v>428.45</v>
      </c>
      <c r="E3496" s="368">
        <v>0</v>
      </c>
      <c r="F3496" s="111">
        <f t="shared" si="428"/>
        <v>0</v>
      </c>
      <c r="G3496" s="64">
        <f t="shared" si="429"/>
        <v>0</v>
      </c>
      <c r="H3496" s="111">
        <f t="shared" si="430"/>
        <v>0</v>
      </c>
      <c r="I3496" s="114"/>
    </row>
    <row r="3497" spans="1:9">
      <c r="A3497" s="4">
        <v>409070289</v>
      </c>
      <c r="B3497" s="100" t="s">
        <v>3289</v>
      </c>
      <c r="C3497" s="100" t="s">
        <v>5075</v>
      </c>
      <c r="D3497" s="534">
        <v>893.54</v>
      </c>
      <c r="E3497" s="368">
        <v>0</v>
      </c>
      <c r="F3497" s="111">
        <f t="shared" si="428"/>
        <v>0</v>
      </c>
      <c r="G3497" s="64">
        <f t="shared" si="429"/>
        <v>0</v>
      </c>
      <c r="H3497" s="111">
        <f t="shared" si="430"/>
        <v>0</v>
      </c>
      <c r="I3497" s="114"/>
    </row>
    <row r="3498" spans="1:9">
      <c r="A3498" s="4">
        <v>409070300</v>
      </c>
      <c r="B3498" s="100" t="s">
        <v>1525</v>
      </c>
      <c r="C3498" s="100" t="s">
        <v>5076</v>
      </c>
      <c r="D3498" s="534">
        <v>128.44</v>
      </c>
      <c r="E3498" s="368">
        <v>0</v>
      </c>
      <c r="F3498" s="111">
        <f t="shared" si="428"/>
        <v>0</v>
      </c>
      <c r="G3498" s="64">
        <f t="shared" si="429"/>
        <v>0</v>
      </c>
      <c r="H3498" s="111">
        <f t="shared" si="430"/>
        <v>0</v>
      </c>
      <c r="I3498" s="114"/>
    </row>
    <row r="3499" spans="1:9">
      <c r="A3499" s="4" t="s">
        <v>1</v>
      </c>
      <c r="B3499" s="606" t="s">
        <v>8049</v>
      </c>
      <c r="C3499" s="607"/>
      <c r="D3499" s="18">
        <f>SUM(D3348:D3498)</f>
        <v>79441.540000000008</v>
      </c>
      <c r="E3499" s="378">
        <f>SUM(E3348:E3498)</f>
        <v>0</v>
      </c>
      <c r="F3499" s="18">
        <f>SUM(F3348:F3498)</f>
        <v>0</v>
      </c>
      <c r="G3499" s="19">
        <f>SUM(G3348:G3498)</f>
        <v>0</v>
      </c>
      <c r="H3499" s="18">
        <f>SUM(H3348:H3498)</f>
        <v>0</v>
      </c>
    </row>
    <row r="3500" spans="1:9">
      <c r="A3500" s="4">
        <v>0</v>
      </c>
      <c r="B3500" s="36"/>
      <c r="C3500" s="36"/>
      <c r="D3500" s="38"/>
      <c r="E3500" s="37"/>
      <c r="F3500" s="38"/>
      <c r="G3500" s="16"/>
      <c r="H3500" s="16"/>
    </row>
    <row r="3501" spans="1:9" ht="18" customHeight="1">
      <c r="A3501" s="4" t="s">
        <v>1526</v>
      </c>
      <c r="B3501" s="585" t="s">
        <v>1526</v>
      </c>
      <c r="C3501" s="586"/>
      <c r="D3501" s="604" t="str">
        <f>D$2519</f>
        <v xml:space="preserve">SIGTAP 08/25
Custo medio AIH
09/24 - 08/25 </v>
      </c>
      <c r="E3501" s="570" t="str">
        <f>E$861</f>
        <v>CNES_ESTABELECIMENTO</v>
      </c>
      <c r="F3501" s="570"/>
      <c r="G3501" s="570"/>
      <c r="H3501" s="570"/>
    </row>
    <row r="3502" spans="1:9" ht="18" customHeight="1">
      <c r="A3502" s="4">
        <v>0</v>
      </c>
      <c r="B3502" s="587"/>
      <c r="C3502" s="588"/>
      <c r="D3502" s="605"/>
      <c r="E3502" s="12" t="s">
        <v>12</v>
      </c>
      <c r="F3502" s="50" t="s">
        <v>3815</v>
      </c>
      <c r="G3502" s="51" t="s">
        <v>3756</v>
      </c>
      <c r="H3502" s="50" t="s">
        <v>3814</v>
      </c>
    </row>
    <row r="3503" spans="1:9" ht="14.25" customHeight="1">
      <c r="A3503" s="4">
        <v>410010014</v>
      </c>
      <c r="B3503" s="57" t="s">
        <v>1527</v>
      </c>
      <c r="C3503" s="117" t="s">
        <v>4291</v>
      </c>
      <c r="D3503" s="539">
        <v>171.51</v>
      </c>
      <c r="E3503" s="371">
        <v>0</v>
      </c>
      <c r="F3503" s="3">
        <f t="shared" ref="F3503:F3509" si="431">D3503*E3503</f>
        <v>0</v>
      </c>
      <c r="G3503" s="1">
        <f t="shared" ref="G3503:G3509" si="432">E3503/12</f>
        <v>0</v>
      </c>
      <c r="H3503" s="3">
        <f t="shared" ref="H3503:H3509" si="433">F3503/12</f>
        <v>0</v>
      </c>
    </row>
    <row r="3504" spans="1:9" ht="14.25" customHeight="1">
      <c r="A3504" s="4">
        <v>410010057</v>
      </c>
      <c r="B3504" s="57" t="s">
        <v>1529</v>
      </c>
      <c r="C3504" s="117" t="s">
        <v>6182</v>
      </c>
      <c r="D3504" s="539">
        <v>783.51</v>
      </c>
      <c r="E3504" s="360">
        <v>0</v>
      </c>
      <c r="F3504" s="3">
        <f t="shared" si="431"/>
        <v>0</v>
      </c>
      <c r="G3504" s="1">
        <f t="shared" si="432"/>
        <v>0</v>
      </c>
      <c r="H3504" s="3">
        <f t="shared" si="433"/>
        <v>0</v>
      </c>
    </row>
    <row r="3505" spans="1:8" ht="14.25" customHeight="1">
      <c r="A3505" s="4">
        <v>410010065</v>
      </c>
      <c r="B3505" s="57" t="s">
        <v>1530</v>
      </c>
      <c r="C3505" s="117" t="s">
        <v>6183</v>
      </c>
      <c r="D3505" s="539">
        <v>462.8</v>
      </c>
      <c r="E3505" s="360">
        <v>0</v>
      </c>
      <c r="F3505" s="3">
        <f t="shared" si="431"/>
        <v>0</v>
      </c>
      <c r="G3505" s="1">
        <f t="shared" si="432"/>
        <v>0</v>
      </c>
      <c r="H3505" s="3">
        <f t="shared" si="433"/>
        <v>0</v>
      </c>
    </row>
    <row r="3506" spans="1:8" ht="14.25" customHeight="1">
      <c r="A3506" s="4">
        <v>410010073</v>
      </c>
      <c r="B3506" s="57" t="s">
        <v>1531</v>
      </c>
      <c r="C3506" s="117" t="s">
        <v>6184</v>
      </c>
      <c r="D3506" s="539">
        <v>514.16999999999996</v>
      </c>
      <c r="E3506" s="360">
        <v>0</v>
      </c>
      <c r="F3506" s="3">
        <f t="shared" si="431"/>
        <v>0</v>
      </c>
      <c r="G3506" s="1">
        <f t="shared" si="432"/>
        <v>0</v>
      </c>
      <c r="H3506" s="3">
        <f t="shared" si="433"/>
        <v>0</v>
      </c>
    </row>
    <row r="3507" spans="1:8" ht="14.25" customHeight="1">
      <c r="A3507" s="4">
        <v>410010081</v>
      </c>
      <c r="B3507" s="57" t="s">
        <v>1532</v>
      </c>
      <c r="C3507" s="117" t="s">
        <v>4295</v>
      </c>
      <c r="D3507" s="539">
        <v>450.64</v>
      </c>
      <c r="E3507" s="360">
        <v>0</v>
      </c>
      <c r="F3507" s="3">
        <f t="shared" si="431"/>
        <v>0</v>
      </c>
      <c r="G3507" s="1">
        <f t="shared" si="432"/>
        <v>0</v>
      </c>
      <c r="H3507" s="3">
        <f t="shared" si="433"/>
        <v>0</v>
      </c>
    </row>
    <row r="3508" spans="1:8" ht="14.25" customHeight="1">
      <c r="A3508" s="4">
        <v>410010090</v>
      </c>
      <c r="B3508" s="57" t="s">
        <v>1533</v>
      </c>
      <c r="C3508" s="117" t="s">
        <v>6185</v>
      </c>
      <c r="D3508" s="539">
        <v>315.92</v>
      </c>
      <c r="E3508" s="360">
        <v>0</v>
      </c>
      <c r="F3508" s="3">
        <f t="shared" si="431"/>
        <v>0</v>
      </c>
      <c r="G3508" s="1">
        <f t="shared" si="432"/>
        <v>0</v>
      </c>
      <c r="H3508" s="3">
        <f t="shared" si="433"/>
        <v>0</v>
      </c>
    </row>
    <row r="3509" spans="1:8" ht="14.25" customHeight="1">
      <c r="A3509" s="4">
        <v>410010111</v>
      </c>
      <c r="B3509" s="57" t="s">
        <v>1534</v>
      </c>
      <c r="C3509" s="117" t="s">
        <v>6186</v>
      </c>
      <c r="D3509" s="539">
        <v>313.44</v>
      </c>
      <c r="E3509" s="371">
        <v>0</v>
      </c>
      <c r="F3509" s="3">
        <f t="shared" si="431"/>
        <v>0</v>
      </c>
      <c r="G3509" s="1">
        <f t="shared" si="432"/>
        <v>0</v>
      </c>
      <c r="H3509" s="3">
        <f t="shared" si="433"/>
        <v>0</v>
      </c>
    </row>
    <row r="3510" spans="1:8" ht="14.25" customHeight="1">
      <c r="B3510" s="57" t="s">
        <v>1535</v>
      </c>
      <c r="C3510" s="117" t="s">
        <v>6187</v>
      </c>
      <c r="D3510" s="544">
        <v>358.2</v>
      </c>
      <c r="E3510" s="360">
        <v>0</v>
      </c>
      <c r="F3510" s="3">
        <f t="shared" ref="F3510:F3514" si="434">D3510*E3510</f>
        <v>0</v>
      </c>
      <c r="G3510" s="1">
        <f t="shared" ref="G3510:G3514" si="435">E3510/12</f>
        <v>0</v>
      </c>
      <c r="H3510" s="3">
        <f t="shared" ref="H3510:H3514" si="436">F3510/12</f>
        <v>0</v>
      </c>
    </row>
    <row r="3511" spans="1:8" ht="14.25" customHeight="1">
      <c r="B3511" s="57" t="s">
        <v>3293</v>
      </c>
      <c r="C3511" s="117" t="s">
        <v>6188</v>
      </c>
      <c r="D3511" s="544">
        <v>290</v>
      </c>
      <c r="E3511" s="360">
        <v>0</v>
      </c>
      <c r="F3511" s="3">
        <f t="shared" si="434"/>
        <v>0</v>
      </c>
      <c r="G3511" s="1">
        <f t="shared" si="435"/>
        <v>0</v>
      </c>
      <c r="H3511" s="3">
        <f t="shared" si="436"/>
        <v>0</v>
      </c>
    </row>
    <row r="3512" spans="1:8" ht="14.25" customHeight="1">
      <c r="B3512" s="57" t="s">
        <v>3294</v>
      </c>
      <c r="C3512" s="117" t="s">
        <v>6189</v>
      </c>
      <c r="D3512" s="544">
        <v>580</v>
      </c>
      <c r="E3512" s="360">
        <v>0</v>
      </c>
      <c r="F3512" s="3">
        <f t="shared" si="434"/>
        <v>0</v>
      </c>
      <c r="G3512" s="1">
        <f t="shared" si="435"/>
        <v>0</v>
      </c>
      <c r="H3512" s="3">
        <f t="shared" si="436"/>
        <v>0</v>
      </c>
    </row>
    <row r="3513" spans="1:8" ht="14.25" customHeight="1">
      <c r="B3513" s="57" t="s">
        <v>3295</v>
      </c>
      <c r="C3513" s="117" t="s">
        <v>6190</v>
      </c>
      <c r="D3513" s="544">
        <v>315.92</v>
      </c>
      <c r="E3513" s="360">
        <v>0</v>
      </c>
      <c r="F3513" s="3">
        <f t="shared" si="434"/>
        <v>0</v>
      </c>
      <c r="G3513" s="1">
        <f t="shared" si="435"/>
        <v>0</v>
      </c>
      <c r="H3513" s="3">
        <f t="shared" si="436"/>
        <v>0</v>
      </c>
    </row>
    <row r="3514" spans="1:8" ht="14.25" customHeight="1">
      <c r="B3514" s="57" t="s">
        <v>3296</v>
      </c>
      <c r="C3514" s="117" t="s">
        <v>6191</v>
      </c>
      <c r="D3514" s="544">
        <v>631.84</v>
      </c>
      <c r="E3514" s="360">
        <v>0</v>
      </c>
      <c r="F3514" s="3">
        <f t="shared" si="434"/>
        <v>0</v>
      </c>
      <c r="G3514" s="1">
        <f t="shared" si="435"/>
        <v>0</v>
      </c>
      <c r="H3514" s="3">
        <f t="shared" si="436"/>
        <v>0</v>
      </c>
    </row>
    <row r="3515" spans="1:8">
      <c r="A3515" s="4" t="s">
        <v>1</v>
      </c>
      <c r="B3515" s="606" t="s">
        <v>7866</v>
      </c>
      <c r="C3515" s="607"/>
      <c r="D3515" s="18">
        <f>SUM(D3503:D3514)</f>
        <v>5187.95</v>
      </c>
      <c r="E3515" s="19">
        <f>SUM(E3503:E3514)</f>
        <v>0</v>
      </c>
      <c r="F3515" s="18">
        <f>SUM(F3503:F3514)</f>
        <v>0</v>
      </c>
      <c r="G3515" s="19">
        <f>SUM(G3503:G3514)</f>
        <v>0</v>
      </c>
      <c r="H3515" s="18">
        <f>SUM(H3503:H3514)</f>
        <v>0</v>
      </c>
    </row>
    <row r="3516" spans="1:8">
      <c r="A3516" s="4">
        <v>0</v>
      </c>
      <c r="B3516" s="36"/>
      <c r="C3516" s="36"/>
      <c r="D3516" s="38"/>
      <c r="E3516" s="37"/>
      <c r="F3516" s="38"/>
      <c r="G3516" s="16"/>
      <c r="H3516" s="16"/>
    </row>
    <row r="3517" spans="1:8" ht="18" customHeight="1">
      <c r="A3517" s="4" t="s">
        <v>1536</v>
      </c>
      <c r="B3517" s="585" t="s">
        <v>1536</v>
      </c>
      <c r="C3517" s="586"/>
      <c r="D3517" s="604" t="str">
        <f>D$2519</f>
        <v xml:space="preserve">SIGTAP 08/25
Custo medio AIH
09/24 - 08/25 </v>
      </c>
      <c r="E3517" s="570" t="str">
        <f>E$861</f>
        <v>CNES_ESTABELECIMENTO</v>
      </c>
      <c r="F3517" s="570"/>
      <c r="G3517" s="570"/>
      <c r="H3517" s="570"/>
    </row>
    <row r="3518" spans="1:8" ht="18" customHeight="1">
      <c r="A3518" s="4">
        <v>0</v>
      </c>
      <c r="B3518" s="587"/>
      <c r="C3518" s="588"/>
      <c r="D3518" s="605"/>
      <c r="E3518" s="12" t="s">
        <v>12</v>
      </c>
      <c r="F3518" s="50" t="s">
        <v>3815</v>
      </c>
      <c r="G3518" s="51" t="s">
        <v>3756</v>
      </c>
      <c r="H3518" s="50" t="s">
        <v>3814</v>
      </c>
    </row>
    <row r="3519" spans="1:8">
      <c r="A3519" s="4">
        <v>411010018</v>
      </c>
      <c r="B3519" s="14" t="s">
        <v>1537</v>
      </c>
      <c r="C3519" s="15" t="s">
        <v>1538</v>
      </c>
      <c r="D3519" s="546">
        <v>157.81</v>
      </c>
      <c r="E3519" s="249">
        <v>0</v>
      </c>
      <c r="F3519" s="3">
        <f t="shared" ref="F3519:F3529" si="437">D3519*E3519</f>
        <v>0</v>
      </c>
      <c r="G3519" s="1">
        <f t="shared" ref="G3519:G3529" si="438">E3519/12</f>
        <v>0</v>
      </c>
      <c r="H3519" s="3">
        <f t="shared" ref="H3519:H3529" si="439">F3519/12</f>
        <v>0</v>
      </c>
    </row>
    <row r="3520" spans="1:8">
      <c r="A3520" s="4">
        <v>411010026</v>
      </c>
      <c r="B3520" s="14" t="s">
        <v>1539</v>
      </c>
      <c r="C3520" s="15" t="s">
        <v>1540</v>
      </c>
      <c r="D3520" s="546">
        <v>890.94</v>
      </c>
      <c r="E3520" s="249">
        <v>0</v>
      </c>
      <c r="F3520" s="3">
        <f t="shared" si="437"/>
        <v>0</v>
      </c>
      <c r="G3520" s="1">
        <f t="shared" si="438"/>
        <v>0</v>
      </c>
      <c r="H3520" s="3">
        <f t="shared" si="439"/>
        <v>0</v>
      </c>
    </row>
    <row r="3521" spans="1:8">
      <c r="A3521" s="4">
        <v>411010034</v>
      </c>
      <c r="B3521" s="14" t="s">
        <v>1541</v>
      </c>
      <c r="C3521" s="15" t="s">
        <v>1542</v>
      </c>
      <c r="D3521" s="547">
        <v>545.73</v>
      </c>
      <c r="E3521" s="249">
        <v>0</v>
      </c>
      <c r="F3521" s="3">
        <f t="shared" si="437"/>
        <v>0</v>
      </c>
      <c r="G3521" s="1">
        <f t="shared" si="438"/>
        <v>0</v>
      </c>
      <c r="H3521" s="3">
        <f t="shared" si="439"/>
        <v>0</v>
      </c>
    </row>
    <row r="3522" spans="1:8">
      <c r="A3522" s="4">
        <v>411010042</v>
      </c>
      <c r="B3522" s="14" t="s">
        <v>1543</v>
      </c>
      <c r="C3522" s="15" t="s">
        <v>1544</v>
      </c>
      <c r="D3522" s="546">
        <v>545.73</v>
      </c>
      <c r="E3522" s="249">
        <v>0</v>
      </c>
      <c r="F3522" s="3">
        <f t="shared" si="437"/>
        <v>0</v>
      </c>
      <c r="G3522" s="1">
        <f t="shared" si="438"/>
        <v>0</v>
      </c>
      <c r="H3522" s="3">
        <f t="shared" si="439"/>
        <v>0</v>
      </c>
    </row>
    <row r="3523" spans="1:8">
      <c r="B3523" s="14" t="s">
        <v>3297</v>
      </c>
      <c r="C3523" s="15" t="s">
        <v>5077</v>
      </c>
      <c r="D3523" s="546">
        <v>133.94999999999999</v>
      </c>
      <c r="E3523" s="249">
        <v>0</v>
      </c>
      <c r="F3523" s="3">
        <f t="shared" si="437"/>
        <v>0</v>
      </c>
      <c r="G3523" s="1">
        <f t="shared" si="438"/>
        <v>0</v>
      </c>
      <c r="H3523" s="3">
        <f t="shared" si="439"/>
        <v>0</v>
      </c>
    </row>
    <row r="3524" spans="1:8">
      <c r="A3524" s="4">
        <v>411010077</v>
      </c>
      <c r="B3524" s="14" t="s">
        <v>1545</v>
      </c>
      <c r="C3524" s="15" t="s">
        <v>1546</v>
      </c>
      <c r="D3524" s="546">
        <v>145.58000000000001</v>
      </c>
      <c r="E3524" s="249">
        <v>0</v>
      </c>
      <c r="F3524" s="3">
        <f t="shared" si="437"/>
        <v>0</v>
      </c>
      <c r="G3524" s="1">
        <f t="shared" si="438"/>
        <v>0</v>
      </c>
      <c r="H3524" s="3">
        <f t="shared" si="439"/>
        <v>0</v>
      </c>
    </row>
    <row r="3525" spans="1:8">
      <c r="B3525" s="14" t="s">
        <v>3298</v>
      </c>
      <c r="C3525" s="15" t="s">
        <v>5078</v>
      </c>
      <c r="D3525" s="546">
        <v>440.62</v>
      </c>
      <c r="E3525" s="249">
        <v>0</v>
      </c>
      <c r="F3525" s="3">
        <f t="shared" si="437"/>
        <v>0</v>
      </c>
      <c r="G3525" s="1">
        <f t="shared" si="438"/>
        <v>0</v>
      </c>
      <c r="H3525" s="3">
        <f t="shared" si="439"/>
        <v>0</v>
      </c>
    </row>
    <row r="3526" spans="1:8">
      <c r="A3526" s="4">
        <v>411020013</v>
      </c>
      <c r="B3526" s="14" t="s">
        <v>1547</v>
      </c>
      <c r="C3526" s="15" t="s">
        <v>1548</v>
      </c>
      <c r="D3526" s="547">
        <v>179.62</v>
      </c>
      <c r="E3526" s="249">
        <v>0</v>
      </c>
      <c r="F3526" s="3">
        <f t="shared" si="437"/>
        <v>0</v>
      </c>
      <c r="G3526" s="1">
        <f t="shared" si="438"/>
        <v>0</v>
      </c>
      <c r="H3526" s="3">
        <f t="shared" si="439"/>
        <v>0</v>
      </c>
    </row>
    <row r="3527" spans="1:8">
      <c r="A3527" s="4">
        <v>411020021</v>
      </c>
      <c r="B3527" s="14" t="s">
        <v>1549</v>
      </c>
      <c r="C3527" s="15" t="s">
        <v>1550</v>
      </c>
      <c r="D3527" s="546">
        <v>227.5</v>
      </c>
      <c r="E3527" s="249">
        <v>0</v>
      </c>
      <c r="F3527" s="3">
        <f t="shared" si="437"/>
        <v>0</v>
      </c>
      <c r="G3527" s="1">
        <f t="shared" si="438"/>
        <v>0</v>
      </c>
      <c r="H3527" s="3">
        <f t="shared" si="439"/>
        <v>0</v>
      </c>
    </row>
    <row r="3528" spans="1:8">
      <c r="A3528" s="4">
        <v>411020030</v>
      </c>
      <c r="B3528" s="14" t="s">
        <v>1551</v>
      </c>
      <c r="C3528" s="15" t="s">
        <v>1552</v>
      </c>
      <c r="D3528" s="546">
        <v>487.12</v>
      </c>
      <c r="E3528" s="249">
        <v>0</v>
      </c>
      <c r="F3528" s="3">
        <f t="shared" si="437"/>
        <v>0</v>
      </c>
      <c r="G3528" s="1">
        <f t="shared" si="438"/>
        <v>0</v>
      </c>
      <c r="H3528" s="3">
        <f t="shared" si="439"/>
        <v>0</v>
      </c>
    </row>
    <row r="3529" spans="1:8">
      <c r="A3529" s="4">
        <v>411020048</v>
      </c>
      <c r="B3529" s="14" t="s">
        <v>1553</v>
      </c>
      <c r="C3529" s="15" t="s">
        <v>1554</v>
      </c>
      <c r="D3529" s="546">
        <v>459.18</v>
      </c>
      <c r="E3529" s="249">
        <v>0</v>
      </c>
      <c r="F3529" s="3">
        <f t="shared" si="437"/>
        <v>0</v>
      </c>
      <c r="G3529" s="1">
        <f t="shared" si="438"/>
        <v>0</v>
      </c>
      <c r="H3529" s="3">
        <f t="shared" si="439"/>
        <v>0</v>
      </c>
    </row>
    <row r="3530" spans="1:8">
      <c r="A3530" s="4" t="s">
        <v>1</v>
      </c>
      <c r="B3530" s="606" t="s">
        <v>7729</v>
      </c>
      <c r="C3530" s="607"/>
      <c r="D3530" s="18">
        <f>SUM(D3519:D3529)</f>
        <v>4213.78</v>
      </c>
      <c r="E3530" s="19">
        <f>SUM(E3519:E3529)</f>
        <v>0</v>
      </c>
      <c r="F3530" s="18">
        <f>SUM(F3519:F3529)</f>
        <v>0</v>
      </c>
      <c r="G3530" s="19">
        <f>SUM(G3519:G3529)</f>
        <v>0</v>
      </c>
      <c r="H3530" s="18">
        <f>SUM(H3519:H3529)</f>
        <v>0</v>
      </c>
    </row>
    <row r="3531" spans="1:8">
      <c r="A3531" s="4">
        <v>0</v>
      </c>
      <c r="B3531" s="36"/>
      <c r="C3531" s="36"/>
      <c r="D3531" s="38"/>
      <c r="E3531" s="37"/>
      <c r="F3531" s="38"/>
      <c r="G3531" s="16"/>
      <c r="H3531" s="16"/>
    </row>
    <row r="3532" spans="1:8" ht="18" customHeight="1">
      <c r="A3532" s="4" t="s">
        <v>1555</v>
      </c>
      <c r="B3532" s="585" t="s">
        <v>1555</v>
      </c>
      <c r="C3532" s="586"/>
      <c r="D3532" s="604" t="str">
        <f>D$2519</f>
        <v xml:space="preserve">SIGTAP 08/25
Custo medio AIH
09/24 - 08/25 </v>
      </c>
      <c r="E3532" s="570" t="str">
        <f>E$861</f>
        <v>CNES_ESTABELECIMENTO</v>
      </c>
      <c r="F3532" s="570"/>
      <c r="G3532" s="570"/>
      <c r="H3532" s="570"/>
    </row>
    <row r="3533" spans="1:8" ht="18" customHeight="1">
      <c r="A3533" s="4">
        <v>0</v>
      </c>
      <c r="B3533" s="587"/>
      <c r="C3533" s="588"/>
      <c r="D3533" s="605"/>
      <c r="E3533" s="12" t="s">
        <v>12</v>
      </c>
      <c r="F3533" s="50" t="s">
        <v>3815</v>
      </c>
      <c r="G3533" s="51" t="s">
        <v>3756</v>
      </c>
      <c r="H3533" s="50" t="s">
        <v>3814</v>
      </c>
    </row>
    <row r="3534" spans="1:8">
      <c r="A3534" s="4">
        <v>412010119</v>
      </c>
      <c r="B3534" s="100" t="s">
        <v>1556</v>
      </c>
      <c r="C3534" s="100" t="s">
        <v>5079</v>
      </c>
      <c r="D3534" s="534">
        <v>516.22</v>
      </c>
      <c r="E3534" s="376">
        <v>0</v>
      </c>
      <c r="F3534" s="45">
        <f t="shared" ref="F3534:F3554" si="440">D3534*E3534</f>
        <v>0</v>
      </c>
      <c r="G3534" s="46">
        <f t="shared" ref="G3534:G3554" si="441">E3534/12</f>
        <v>0</v>
      </c>
      <c r="H3534" s="45">
        <f t="shared" ref="H3534:H3554" si="442">F3534/12</f>
        <v>0</v>
      </c>
    </row>
    <row r="3535" spans="1:8">
      <c r="A3535" s="4">
        <v>412050110</v>
      </c>
      <c r="B3535" s="100" t="s">
        <v>1559</v>
      </c>
      <c r="C3535" s="100" t="s">
        <v>5080</v>
      </c>
      <c r="D3535" s="534">
        <v>1278.46</v>
      </c>
      <c r="E3535" s="376">
        <v>0</v>
      </c>
      <c r="F3535" s="45">
        <f t="shared" si="440"/>
        <v>0</v>
      </c>
      <c r="G3535" s="46">
        <f t="shared" si="441"/>
        <v>0</v>
      </c>
      <c r="H3535" s="45">
        <f t="shared" si="442"/>
        <v>0</v>
      </c>
    </row>
    <row r="3536" spans="1:8">
      <c r="B3536" s="100" t="s">
        <v>1560</v>
      </c>
      <c r="C3536" s="100" t="s">
        <v>5081</v>
      </c>
      <c r="D3536" s="534">
        <v>2155.36</v>
      </c>
      <c r="E3536" s="376">
        <v>0</v>
      </c>
      <c r="F3536" s="45">
        <f t="shared" si="440"/>
        <v>0</v>
      </c>
      <c r="G3536" s="46">
        <f t="shared" si="441"/>
        <v>0</v>
      </c>
      <c r="H3536" s="45">
        <f t="shared" si="442"/>
        <v>0</v>
      </c>
    </row>
    <row r="3537" spans="1:9">
      <c r="B3537" s="100" t="s">
        <v>1561</v>
      </c>
      <c r="C3537" s="100" t="s">
        <v>5082</v>
      </c>
      <c r="D3537" s="534">
        <v>676.88</v>
      </c>
      <c r="E3537" s="376">
        <v>0</v>
      </c>
      <c r="F3537" s="45">
        <f t="shared" si="440"/>
        <v>0</v>
      </c>
      <c r="G3537" s="46">
        <f t="shared" si="441"/>
        <v>0</v>
      </c>
      <c r="H3537" s="45">
        <f t="shared" si="442"/>
        <v>0</v>
      </c>
    </row>
    <row r="3538" spans="1:9">
      <c r="B3538" s="100" t="s">
        <v>3307</v>
      </c>
      <c r="C3538" s="100" t="s">
        <v>5083</v>
      </c>
      <c r="D3538" s="534">
        <v>801.4</v>
      </c>
      <c r="E3538" s="376">
        <v>0</v>
      </c>
      <c r="F3538" s="45">
        <f t="shared" si="440"/>
        <v>0</v>
      </c>
      <c r="G3538" s="46">
        <f t="shared" si="441"/>
        <v>0</v>
      </c>
      <c r="H3538" s="45">
        <f t="shared" si="442"/>
        <v>0</v>
      </c>
    </row>
    <row r="3539" spans="1:9">
      <c r="B3539" s="100" t="s">
        <v>1562</v>
      </c>
      <c r="C3539" s="100" t="s">
        <v>5084</v>
      </c>
      <c r="D3539" s="534">
        <v>502.97</v>
      </c>
      <c r="E3539" s="376">
        <v>0</v>
      </c>
      <c r="F3539" s="45">
        <f t="shared" si="440"/>
        <v>0</v>
      </c>
      <c r="G3539" s="46">
        <f t="shared" si="441"/>
        <v>0</v>
      </c>
      <c r="H3539" s="45">
        <f t="shared" si="442"/>
        <v>0</v>
      </c>
    </row>
    <row r="3540" spans="1:9">
      <c r="B3540" s="100" t="s">
        <v>3308</v>
      </c>
      <c r="C3540" s="100" t="s">
        <v>6811</v>
      </c>
      <c r="D3540" s="534">
        <v>758.04</v>
      </c>
      <c r="E3540" s="376">
        <v>0</v>
      </c>
      <c r="F3540" s="45">
        <f t="shared" si="440"/>
        <v>0</v>
      </c>
      <c r="G3540" s="46">
        <f t="shared" si="441"/>
        <v>0</v>
      </c>
      <c r="H3540" s="45">
        <f t="shared" si="442"/>
        <v>0</v>
      </c>
    </row>
    <row r="3541" spans="1:9">
      <c r="B3541" s="100" t="s">
        <v>1563</v>
      </c>
      <c r="C3541" s="100" t="s">
        <v>5085</v>
      </c>
      <c r="D3541" s="534">
        <v>1260.5</v>
      </c>
      <c r="E3541" s="376">
        <v>0</v>
      </c>
      <c r="F3541" s="45">
        <f t="shared" si="440"/>
        <v>0</v>
      </c>
      <c r="G3541" s="46">
        <f t="shared" si="441"/>
        <v>0</v>
      </c>
      <c r="H3541" s="45">
        <f t="shared" si="442"/>
        <v>0</v>
      </c>
    </row>
    <row r="3542" spans="1:9">
      <c r="B3542" s="100" t="s">
        <v>1564</v>
      </c>
      <c r="C3542" s="100" t="s">
        <v>5086</v>
      </c>
      <c r="D3542" s="534">
        <v>490.42</v>
      </c>
      <c r="E3542" s="376">
        <v>0</v>
      </c>
      <c r="F3542" s="45">
        <f t="shared" si="440"/>
        <v>0</v>
      </c>
      <c r="G3542" s="46">
        <f t="shared" si="441"/>
        <v>0</v>
      </c>
      <c r="H3542" s="45">
        <f t="shared" si="442"/>
        <v>0</v>
      </c>
    </row>
    <row r="3543" spans="1:9">
      <c r="B3543" s="100" t="s">
        <v>3313</v>
      </c>
      <c r="C3543" s="100" t="s">
        <v>5087</v>
      </c>
      <c r="D3543" s="534">
        <v>949.02</v>
      </c>
      <c r="E3543" s="376">
        <v>0</v>
      </c>
      <c r="F3543" s="45">
        <f t="shared" si="440"/>
        <v>0</v>
      </c>
      <c r="G3543" s="46">
        <f t="shared" si="441"/>
        <v>0</v>
      </c>
      <c r="H3543" s="45">
        <f t="shared" si="442"/>
        <v>0</v>
      </c>
    </row>
    <row r="3544" spans="1:9">
      <c r="A3544" s="4">
        <v>412050170</v>
      </c>
      <c r="B3544" s="100" t="s">
        <v>3314</v>
      </c>
      <c r="C3544" s="100" t="s">
        <v>5088</v>
      </c>
      <c r="D3544" s="534">
        <v>538.26</v>
      </c>
      <c r="E3544" s="376">
        <v>0</v>
      </c>
      <c r="F3544" s="45">
        <f t="shared" si="440"/>
        <v>0</v>
      </c>
      <c r="G3544" s="46">
        <f t="shared" si="441"/>
        <v>0</v>
      </c>
      <c r="H3544" s="45">
        <f t="shared" si="442"/>
        <v>0</v>
      </c>
    </row>
    <row r="3545" spans="1:9">
      <c r="A3545" s="4">
        <v>412020068</v>
      </c>
      <c r="B3545" s="100" t="s">
        <v>1565</v>
      </c>
      <c r="C3545" s="100" t="s">
        <v>5089</v>
      </c>
      <c r="D3545" s="534">
        <v>1029.44</v>
      </c>
      <c r="E3545" s="376">
        <v>0</v>
      </c>
      <c r="F3545" s="111">
        <f t="shared" si="440"/>
        <v>0</v>
      </c>
      <c r="G3545" s="64">
        <f t="shared" si="441"/>
        <v>0</v>
      </c>
      <c r="H3545" s="111">
        <f t="shared" si="442"/>
        <v>0</v>
      </c>
      <c r="I3545" s="114"/>
    </row>
    <row r="3546" spans="1:9">
      <c r="A3546" s="4">
        <v>412030012</v>
      </c>
      <c r="B3546" s="100" t="s">
        <v>3316</v>
      </c>
      <c r="C3546" s="100" t="s">
        <v>5090</v>
      </c>
      <c r="D3546" s="534">
        <v>965.4</v>
      </c>
      <c r="E3546" s="376">
        <v>0</v>
      </c>
      <c r="F3546" s="45">
        <f t="shared" si="440"/>
        <v>0</v>
      </c>
      <c r="G3546" s="46">
        <f t="shared" si="441"/>
        <v>0</v>
      </c>
      <c r="H3546" s="45">
        <f t="shared" si="442"/>
        <v>0</v>
      </c>
    </row>
    <row r="3547" spans="1:9">
      <c r="A3547" s="4">
        <v>412030047</v>
      </c>
      <c r="B3547" s="100" t="s">
        <v>3317</v>
      </c>
      <c r="C3547" s="100" t="s">
        <v>5091</v>
      </c>
      <c r="D3547" s="534">
        <v>965.4</v>
      </c>
      <c r="E3547" s="376">
        <v>0</v>
      </c>
      <c r="F3547" s="45">
        <f t="shared" si="440"/>
        <v>0</v>
      </c>
      <c r="G3547" s="46">
        <f t="shared" si="441"/>
        <v>0</v>
      </c>
      <c r="H3547" s="45">
        <f t="shared" si="442"/>
        <v>0</v>
      </c>
    </row>
    <row r="3548" spans="1:9">
      <c r="A3548" s="4">
        <v>412030098</v>
      </c>
      <c r="B3548" s="100" t="s">
        <v>1566</v>
      </c>
      <c r="C3548" s="100" t="s">
        <v>5092</v>
      </c>
      <c r="D3548" s="534">
        <v>1585.5</v>
      </c>
      <c r="E3548" s="376">
        <v>0</v>
      </c>
      <c r="F3548" s="45">
        <f t="shared" si="440"/>
        <v>0</v>
      </c>
      <c r="G3548" s="46">
        <f t="shared" si="441"/>
        <v>0</v>
      </c>
      <c r="H3548" s="45">
        <f t="shared" si="442"/>
        <v>0</v>
      </c>
    </row>
    <row r="3549" spans="1:9">
      <c r="A3549" s="4">
        <v>412030110</v>
      </c>
      <c r="B3549" s="100" t="s">
        <v>3318</v>
      </c>
      <c r="C3549" s="100" t="s">
        <v>5093</v>
      </c>
      <c r="D3549" s="534">
        <v>1068.74</v>
      </c>
      <c r="E3549" s="376">
        <v>0</v>
      </c>
      <c r="F3549" s="45">
        <f t="shared" si="440"/>
        <v>0</v>
      </c>
      <c r="G3549" s="46">
        <f t="shared" si="441"/>
        <v>0</v>
      </c>
      <c r="H3549" s="45">
        <f t="shared" si="442"/>
        <v>0</v>
      </c>
    </row>
    <row r="3550" spans="1:9">
      <c r="A3550" s="4">
        <v>412040018</v>
      </c>
      <c r="B3550" s="100" t="s">
        <v>1567</v>
      </c>
      <c r="C3550" s="100" t="s">
        <v>5094</v>
      </c>
      <c r="D3550" s="534">
        <v>1260.27</v>
      </c>
      <c r="E3550" s="376">
        <v>0</v>
      </c>
      <c r="F3550" s="45">
        <f t="shared" si="440"/>
        <v>0</v>
      </c>
      <c r="G3550" s="46">
        <f t="shared" si="441"/>
        <v>0</v>
      </c>
      <c r="H3550" s="45">
        <f t="shared" si="442"/>
        <v>0</v>
      </c>
    </row>
    <row r="3551" spans="1:9">
      <c r="A3551" s="4">
        <v>412040166</v>
      </c>
      <c r="B3551" s="100" t="s">
        <v>3319</v>
      </c>
      <c r="C3551" s="100" t="s">
        <v>5095</v>
      </c>
      <c r="D3551" s="534">
        <v>801.4</v>
      </c>
      <c r="E3551" s="376">
        <v>0</v>
      </c>
      <c r="F3551" s="45">
        <f t="shared" si="440"/>
        <v>0</v>
      </c>
      <c r="G3551" s="46">
        <f t="shared" si="441"/>
        <v>0</v>
      </c>
      <c r="H3551" s="45">
        <f t="shared" si="442"/>
        <v>0</v>
      </c>
    </row>
    <row r="3552" spans="1:9">
      <c r="A3552" s="4">
        <v>412040212</v>
      </c>
      <c r="B3552" s="100" t="s">
        <v>3321</v>
      </c>
      <c r="C3552" s="100" t="s">
        <v>5096</v>
      </c>
      <c r="D3552" s="534">
        <v>1260.27</v>
      </c>
      <c r="E3552" s="376">
        <v>0</v>
      </c>
      <c r="F3552" s="45">
        <f t="shared" si="440"/>
        <v>0</v>
      </c>
      <c r="G3552" s="46">
        <f t="shared" si="441"/>
        <v>0</v>
      </c>
      <c r="H3552" s="45">
        <f t="shared" si="442"/>
        <v>0</v>
      </c>
    </row>
    <row r="3553" spans="1:9">
      <c r="A3553" s="4">
        <v>412050013</v>
      </c>
      <c r="B3553" s="100" t="s">
        <v>1568</v>
      </c>
      <c r="C3553" s="100" t="s">
        <v>5097</v>
      </c>
      <c r="D3553" s="534">
        <v>1260.27</v>
      </c>
      <c r="E3553" s="376">
        <v>0</v>
      </c>
      <c r="F3553" s="45">
        <f t="shared" si="440"/>
        <v>0</v>
      </c>
      <c r="G3553" s="46">
        <f t="shared" si="441"/>
        <v>0</v>
      </c>
      <c r="H3553" s="45">
        <f t="shared" si="442"/>
        <v>0</v>
      </c>
    </row>
    <row r="3554" spans="1:9">
      <c r="A3554" s="4">
        <v>412050102</v>
      </c>
      <c r="B3554" s="100" t="s">
        <v>1557</v>
      </c>
      <c r="C3554" s="100" t="s">
        <v>5098</v>
      </c>
      <c r="D3554" s="534">
        <v>1887.08</v>
      </c>
      <c r="E3554" s="376">
        <v>0</v>
      </c>
      <c r="F3554" s="45">
        <f t="shared" si="440"/>
        <v>0</v>
      </c>
      <c r="G3554" s="46">
        <f t="shared" si="441"/>
        <v>0</v>
      </c>
      <c r="H3554" s="45">
        <f t="shared" si="442"/>
        <v>0</v>
      </c>
    </row>
    <row r="3555" spans="1:9">
      <c r="A3555" s="4" t="s">
        <v>1</v>
      </c>
      <c r="B3555" s="606" t="s">
        <v>7876</v>
      </c>
      <c r="C3555" s="607"/>
      <c r="D3555" s="18">
        <f>SUM(D3534:D3554)</f>
        <v>22011.300000000003</v>
      </c>
      <c r="E3555" s="381">
        <f>SUM(E3534:E3554)</f>
        <v>0</v>
      </c>
      <c r="F3555" s="18">
        <f>SUM(F3534:F3554)</f>
        <v>0</v>
      </c>
      <c r="G3555" s="19">
        <f>SUM(G3534:G3554)</f>
        <v>0</v>
      </c>
      <c r="H3555" s="18">
        <f>SUM(H3534:H3554)</f>
        <v>0</v>
      </c>
    </row>
    <row r="3556" spans="1:9">
      <c r="A3556" s="4">
        <v>0</v>
      </c>
      <c r="B3556" s="36"/>
      <c r="C3556" s="36"/>
      <c r="D3556" s="38"/>
      <c r="E3556" s="37"/>
      <c r="F3556" s="38"/>
      <c r="G3556" s="16"/>
      <c r="H3556" s="16"/>
    </row>
    <row r="3557" spans="1:9" ht="18" customHeight="1">
      <c r="A3557" s="4" t="s">
        <v>1569</v>
      </c>
      <c r="B3557" s="585" t="s">
        <v>1569</v>
      </c>
      <c r="C3557" s="586"/>
      <c r="D3557" s="604" t="str">
        <f>D$2519</f>
        <v xml:space="preserve">SIGTAP 08/25
Custo medio AIH
09/24 - 08/25 </v>
      </c>
      <c r="E3557" s="570" t="str">
        <f>E$861</f>
        <v>CNES_ESTABELECIMENTO</v>
      </c>
      <c r="F3557" s="570"/>
      <c r="G3557" s="570"/>
      <c r="H3557" s="570"/>
    </row>
    <row r="3558" spans="1:9" ht="18" customHeight="1">
      <c r="A3558" s="4">
        <v>0</v>
      </c>
      <c r="B3558" s="587"/>
      <c r="C3558" s="588"/>
      <c r="D3558" s="605"/>
      <c r="E3558" s="12" t="s">
        <v>12</v>
      </c>
      <c r="F3558" s="50" t="s">
        <v>3815</v>
      </c>
      <c r="G3558" s="51" t="s">
        <v>3756</v>
      </c>
      <c r="H3558" s="50" t="s">
        <v>3814</v>
      </c>
    </row>
    <row r="3559" spans="1:9">
      <c r="A3559" s="4">
        <v>413040020</v>
      </c>
      <c r="B3559" s="100" t="s">
        <v>3326</v>
      </c>
      <c r="C3559" s="100" t="s">
        <v>5099</v>
      </c>
      <c r="D3559" s="534">
        <v>279.95999999999998</v>
      </c>
      <c r="E3559" s="368">
        <v>0</v>
      </c>
      <c r="F3559" s="45">
        <f t="shared" ref="F3559:F3578" si="443">D3559*E3559</f>
        <v>0</v>
      </c>
      <c r="G3559" s="46">
        <f t="shared" ref="G3559:G3578" si="444">E3559/12</f>
        <v>0</v>
      </c>
      <c r="H3559" s="45">
        <f t="shared" ref="H3559:H3578" si="445">F3559/12</f>
        <v>0</v>
      </c>
    </row>
    <row r="3560" spans="1:9">
      <c r="A3560" s="4">
        <v>413040046</v>
      </c>
      <c r="B3560" s="100" t="s">
        <v>3331</v>
      </c>
      <c r="C3560" s="100" t="s">
        <v>5100</v>
      </c>
      <c r="D3560" s="534">
        <v>688.24</v>
      </c>
      <c r="E3560" s="368">
        <v>0</v>
      </c>
      <c r="F3560" s="45">
        <f t="shared" si="443"/>
        <v>0</v>
      </c>
      <c r="G3560" s="46">
        <f t="shared" si="444"/>
        <v>0</v>
      </c>
      <c r="H3560" s="45">
        <f t="shared" si="445"/>
        <v>0</v>
      </c>
    </row>
    <row r="3561" spans="1:9">
      <c r="B3561" s="100" t="s">
        <v>3332</v>
      </c>
      <c r="C3561" s="100" t="s">
        <v>5101</v>
      </c>
      <c r="D3561" s="534">
        <v>241.57</v>
      </c>
      <c r="E3561" s="368">
        <v>0</v>
      </c>
      <c r="F3561" s="45">
        <f t="shared" si="443"/>
        <v>0</v>
      </c>
      <c r="G3561" s="46">
        <f t="shared" si="444"/>
        <v>0</v>
      </c>
      <c r="H3561" s="45">
        <f t="shared" si="445"/>
        <v>0</v>
      </c>
    </row>
    <row r="3562" spans="1:9">
      <c r="B3562" s="100" t="s">
        <v>1570</v>
      </c>
      <c r="C3562" s="100" t="s">
        <v>5102</v>
      </c>
      <c r="D3562" s="534">
        <v>503.12</v>
      </c>
      <c r="E3562" s="368">
        <v>0</v>
      </c>
      <c r="F3562" s="45">
        <f t="shared" si="443"/>
        <v>0</v>
      </c>
      <c r="G3562" s="46">
        <f t="shared" si="444"/>
        <v>0</v>
      </c>
      <c r="H3562" s="45">
        <f t="shared" si="445"/>
        <v>0</v>
      </c>
    </row>
    <row r="3563" spans="1:9">
      <c r="B3563" s="100" t="s">
        <v>1571</v>
      </c>
      <c r="C3563" s="100" t="s">
        <v>5103</v>
      </c>
      <c r="D3563" s="534">
        <v>621.84</v>
      </c>
      <c r="E3563" s="368">
        <v>0</v>
      </c>
      <c r="F3563" s="111">
        <f t="shared" si="443"/>
        <v>0</v>
      </c>
      <c r="G3563" s="64">
        <f t="shared" si="444"/>
        <v>0</v>
      </c>
      <c r="H3563" s="111">
        <f t="shared" si="445"/>
        <v>0</v>
      </c>
      <c r="I3563" s="114"/>
    </row>
    <row r="3564" spans="1:9">
      <c r="B3564" s="100" t="s">
        <v>1572</v>
      </c>
      <c r="C3564" s="100" t="s">
        <v>5104</v>
      </c>
      <c r="D3564" s="534">
        <v>250.12</v>
      </c>
      <c r="E3564" s="368">
        <v>0</v>
      </c>
      <c r="F3564" s="45">
        <f t="shared" si="443"/>
        <v>0</v>
      </c>
      <c r="G3564" s="46">
        <f t="shared" si="444"/>
        <v>0</v>
      </c>
      <c r="H3564" s="45">
        <f t="shared" si="445"/>
        <v>0</v>
      </c>
    </row>
    <row r="3565" spans="1:9">
      <c r="B3565" s="100" t="s">
        <v>3344</v>
      </c>
      <c r="C3565" s="100" t="s">
        <v>5105</v>
      </c>
      <c r="D3565" s="534">
        <v>486.91</v>
      </c>
      <c r="E3565" s="368">
        <v>0</v>
      </c>
      <c r="F3565" s="45">
        <f t="shared" si="443"/>
        <v>0</v>
      </c>
      <c r="G3565" s="46">
        <f t="shared" si="444"/>
        <v>0</v>
      </c>
      <c r="H3565" s="45">
        <f t="shared" si="445"/>
        <v>0</v>
      </c>
    </row>
    <row r="3566" spans="1:9">
      <c r="A3566" s="4">
        <v>413040097</v>
      </c>
      <c r="B3566" s="100" t="s">
        <v>1573</v>
      </c>
      <c r="C3566" s="100" t="s">
        <v>2258</v>
      </c>
      <c r="D3566" s="534">
        <v>391.88</v>
      </c>
      <c r="E3566" s="368">
        <v>0</v>
      </c>
      <c r="F3566" s="45">
        <f t="shared" si="443"/>
        <v>0</v>
      </c>
      <c r="G3566" s="46">
        <f t="shared" si="444"/>
        <v>0</v>
      </c>
      <c r="H3566" s="45">
        <f t="shared" si="445"/>
        <v>0</v>
      </c>
    </row>
    <row r="3567" spans="1:9">
      <c r="A3567" s="4">
        <v>413040119</v>
      </c>
      <c r="B3567" s="100" t="s">
        <v>1574</v>
      </c>
      <c r="C3567" s="100" t="s">
        <v>2259</v>
      </c>
      <c r="D3567" s="534">
        <v>281.72000000000003</v>
      </c>
      <c r="E3567" s="368">
        <v>0</v>
      </c>
      <c r="F3567" s="45">
        <f t="shared" si="443"/>
        <v>0</v>
      </c>
      <c r="G3567" s="46">
        <f t="shared" si="444"/>
        <v>0</v>
      </c>
      <c r="H3567" s="45">
        <f t="shared" si="445"/>
        <v>0</v>
      </c>
    </row>
    <row r="3568" spans="1:9">
      <c r="A3568" s="4">
        <v>413040127</v>
      </c>
      <c r="B3568" s="100" t="s">
        <v>1575</v>
      </c>
      <c r="C3568" s="100" t="s">
        <v>5106</v>
      </c>
      <c r="D3568" s="534">
        <v>281.72000000000003</v>
      </c>
      <c r="E3568" s="368">
        <v>0</v>
      </c>
      <c r="F3568" s="45">
        <f t="shared" si="443"/>
        <v>0</v>
      </c>
      <c r="G3568" s="46">
        <f t="shared" si="444"/>
        <v>0</v>
      </c>
      <c r="H3568" s="45">
        <f t="shared" si="445"/>
        <v>0</v>
      </c>
    </row>
    <row r="3569" spans="1:9">
      <c r="A3569" s="4">
        <v>413040135</v>
      </c>
      <c r="B3569" s="100" t="s">
        <v>1576</v>
      </c>
      <c r="C3569" s="100" t="s">
        <v>5107</v>
      </c>
      <c r="D3569" s="534">
        <v>338.95</v>
      </c>
      <c r="E3569" s="368">
        <v>0</v>
      </c>
      <c r="F3569" s="45">
        <f t="shared" si="443"/>
        <v>0</v>
      </c>
      <c r="G3569" s="46">
        <f t="shared" si="444"/>
        <v>0</v>
      </c>
      <c r="H3569" s="45">
        <f t="shared" si="445"/>
        <v>0</v>
      </c>
    </row>
    <row r="3570" spans="1:9">
      <c r="A3570" s="4">
        <v>413040143</v>
      </c>
      <c r="B3570" s="100" t="s">
        <v>1577</v>
      </c>
      <c r="C3570" s="100" t="s">
        <v>4305</v>
      </c>
      <c r="D3570" s="534">
        <v>413.45</v>
      </c>
      <c r="E3570" s="368">
        <v>0</v>
      </c>
      <c r="F3570" s="45">
        <f t="shared" si="443"/>
        <v>0</v>
      </c>
      <c r="G3570" s="46">
        <f t="shared" si="444"/>
        <v>0</v>
      </c>
      <c r="H3570" s="45">
        <f t="shared" si="445"/>
        <v>0</v>
      </c>
    </row>
    <row r="3571" spans="1:9">
      <c r="A3571" s="4">
        <v>413040151</v>
      </c>
      <c r="B3571" s="100" t="s">
        <v>3345</v>
      </c>
      <c r="C3571" s="100" t="s">
        <v>6192</v>
      </c>
      <c r="D3571" s="534">
        <v>556.44000000000005</v>
      </c>
      <c r="E3571" s="368">
        <v>0</v>
      </c>
      <c r="F3571" s="45">
        <f t="shared" si="443"/>
        <v>0</v>
      </c>
      <c r="G3571" s="46">
        <f t="shared" si="444"/>
        <v>0</v>
      </c>
      <c r="H3571" s="45">
        <f t="shared" si="445"/>
        <v>0</v>
      </c>
    </row>
    <row r="3572" spans="1:9">
      <c r="A3572" s="4">
        <v>413040178</v>
      </c>
      <c r="B3572" s="100" t="s">
        <v>1578</v>
      </c>
      <c r="C3572" s="100" t="s">
        <v>5108</v>
      </c>
      <c r="D3572" s="534">
        <v>741.69</v>
      </c>
      <c r="E3572" s="368">
        <v>0</v>
      </c>
      <c r="F3572" s="45">
        <f t="shared" si="443"/>
        <v>0</v>
      </c>
      <c r="G3572" s="46">
        <f t="shared" si="444"/>
        <v>0</v>
      </c>
      <c r="H3572" s="45">
        <f t="shared" si="445"/>
        <v>0</v>
      </c>
    </row>
    <row r="3573" spans="1:9">
      <c r="A3573" s="4">
        <v>413040186</v>
      </c>
      <c r="B3573" s="100" t="s">
        <v>1579</v>
      </c>
      <c r="C3573" s="100" t="s">
        <v>2260</v>
      </c>
      <c r="D3573" s="534">
        <v>525.84</v>
      </c>
      <c r="E3573" s="368">
        <v>0</v>
      </c>
      <c r="F3573" s="45">
        <f t="shared" si="443"/>
        <v>0</v>
      </c>
      <c r="G3573" s="46">
        <f t="shared" si="444"/>
        <v>0</v>
      </c>
      <c r="H3573" s="45">
        <f t="shared" si="445"/>
        <v>0</v>
      </c>
    </row>
    <row r="3574" spans="1:9">
      <c r="A3574" s="4">
        <v>413040194</v>
      </c>
      <c r="B3574" s="100" t="s">
        <v>1580</v>
      </c>
      <c r="C3574" s="100" t="s">
        <v>5109</v>
      </c>
      <c r="D3574" s="534">
        <v>315.61</v>
      </c>
      <c r="E3574" s="368">
        <v>0</v>
      </c>
      <c r="F3574" s="45">
        <f t="shared" si="443"/>
        <v>0</v>
      </c>
      <c r="G3574" s="46">
        <f t="shared" si="444"/>
        <v>0</v>
      </c>
      <c r="H3574" s="45">
        <f t="shared" si="445"/>
        <v>0</v>
      </c>
    </row>
    <row r="3575" spans="1:9">
      <c r="A3575" s="4">
        <v>413040208</v>
      </c>
      <c r="B3575" s="100" t="s">
        <v>1581</v>
      </c>
      <c r="C3575" s="100" t="s">
        <v>5110</v>
      </c>
      <c r="D3575" s="534">
        <v>256.23</v>
      </c>
      <c r="E3575" s="368">
        <v>0</v>
      </c>
      <c r="F3575" s="45">
        <f t="shared" si="443"/>
        <v>0</v>
      </c>
      <c r="G3575" s="46">
        <f t="shared" si="444"/>
        <v>0</v>
      </c>
      <c r="H3575" s="45">
        <f t="shared" si="445"/>
        <v>0</v>
      </c>
    </row>
    <row r="3576" spans="1:9">
      <c r="B3576" s="100" t="s">
        <v>1582</v>
      </c>
      <c r="C3576" s="100" t="s">
        <v>5111</v>
      </c>
      <c r="D3576" s="534">
        <v>525.84</v>
      </c>
      <c r="E3576" s="368">
        <v>0</v>
      </c>
      <c r="F3576" s="45">
        <f t="shared" si="443"/>
        <v>0</v>
      </c>
      <c r="G3576" s="46">
        <f t="shared" si="444"/>
        <v>0</v>
      </c>
      <c r="H3576" s="45">
        <f t="shared" si="445"/>
        <v>0</v>
      </c>
    </row>
    <row r="3577" spans="1:9">
      <c r="A3577" s="4">
        <v>413040224</v>
      </c>
      <c r="B3577" s="100" t="s">
        <v>1583</v>
      </c>
      <c r="C3577" s="100" t="s">
        <v>2261</v>
      </c>
      <c r="D3577" s="534">
        <v>391.88</v>
      </c>
      <c r="E3577" s="368">
        <v>0</v>
      </c>
      <c r="F3577" s="111">
        <f t="shared" si="443"/>
        <v>0</v>
      </c>
      <c r="G3577" s="64">
        <f t="shared" si="444"/>
        <v>0</v>
      </c>
      <c r="H3577" s="111">
        <f t="shared" si="445"/>
        <v>0</v>
      </c>
      <c r="I3577" s="114"/>
    </row>
    <row r="3578" spans="1:9">
      <c r="A3578" s="4">
        <v>413040232</v>
      </c>
      <c r="B3578" s="100" t="s">
        <v>1584</v>
      </c>
      <c r="C3578" s="100" t="s">
        <v>5112</v>
      </c>
      <c r="D3578" s="534">
        <v>324.2</v>
      </c>
      <c r="E3578" s="368">
        <v>0</v>
      </c>
      <c r="F3578" s="45">
        <f t="shared" si="443"/>
        <v>0</v>
      </c>
      <c r="G3578" s="46">
        <f t="shared" si="444"/>
        <v>0</v>
      </c>
      <c r="H3578" s="45">
        <f t="shared" si="445"/>
        <v>0</v>
      </c>
    </row>
    <row r="3579" spans="1:9">
      <c r="A3579" s="4" t="s">
        <v>1</v>
      </c>
      <c r="B3579" s="606" t="s">
        <v>7877</v>
      </c>
      <c r="C3579" s="607"/>
      <c r="D3579" s="18">
        <f>SUM(D3559:D3578)</f>
        <v>8417.2100000000009</v>
      </c>
      <c r="E3579" s="19">
        <f>SUM(E3559:E3578)</f>
        <v>0</v>
      </c>
      <c r="F3579" s="18">
        <f>SUM(F3559:F3578)</f>
        <v>0</v>
      </c>
      <c r="G3579" s="19">
        <f>SUM(G3559:G3578)</f>
        <v>0</v>
      </c>
      <c r="H3579" s="18">
        <f>SUM(H3559:H3578)</f>
        <v>0</v>
      </c>
    </row>
    <row r="3580" spans="1:9">
      <c r="A3580" s="4">
        <v>0</v>
      </c>
      <c r="B3580" s="36"/>
      <c r="C3580" s="36"/>
      <c r="D3580" s="38"/>
      <c r="E3580" s="37"/>
      <c r="F3580" s="38"/>
      <c r="G3580" s="16"/>
      <c r="H3580" s="16"/>
    </row>
    <row r="3581" spans="1:9" ht="18" customHeight="1">
      <c r="A3581" s="4" t="s">
        <v>1585</v>
      </c>
      <c r="B3581" s="585" t="s">
        <v>1585</v>
      </c>
      <c r="C3581" s="586"/>
      <c r="D3581" s="604" t="str">
        <f>D$2519</f>
        <v xml:space="preserve">SIGTAP 08/25
Custo medio AIH
09/24 - 08/25 </v>
      </c>
      <c r="E3581" s="570" t="str">
        <f>E$861</f>
        <v>CNES_ESTABELECIMENTO</v>
      </c>
      <c r="F3581" s="570"/>
      <c r="G3581" s="570"/>
      <c r="H3581" s="570"/>
    </row>
    <row r="3582" spans="1:9" ht="18" customHeight="1">
      <c r="A3582" s="4">
        <v>0</v>
      </c>
      <c r="B3582" s="587"/>
      <c r="C3582" s="588"/>
      <c r="D3582" s="605"/>
      <c r="E3582" s="12" t="s">
        <v>12</v>
      </c>
      <c r="F3582" s="50" t="s">
        <v>3815</v>
      </c>
      <c r="G3582" s="51" t="s">
        <v>3756</v>
      </c>
      <c r="H3582" s="50" t="s">
        <v>3814</v>
      </c>
    </row>
    <row r="3583" spans="1:9">
      <c r="A3583" s="4">
        <v>414010256</v>
      </c>
      <c r="B3583" s="14" t="s">
        <v>1586</v>
      </c>
      <c r="C3583" s="15" t="s">
        <v>1587</v>
      </c>
      <c r="D3583" s="546">
        <v>499.65</v>
      </c>
      <c r="E3583" s="249">
        <v>0</v>
      </c>
      <c r="F3583" s="3">
        <f>D3583*E3583</f>
        <v>0</v>
      </c>
      <c r="G3583" s="1">
        <f t="shared" ref="G3583:H3587" si="446">E3583/12</f>
        <v>0</v>
      </c>
      <c r="H3583" s="3">
        <f t="shared" si="446"/>
        <v>0</v>
      </c>
    </row>
    <row r="3584" spans="1:9">
      <c r="A3584" s="4">
        <v>414010272</v>
      </c>
      <c r="B3584" s="14" t="s">
        <v>1588</v>
      </c>
      <c r="C3584" s="15" t="s">
        <v>1589</v>
      </c>
      <c r="D3584" s="546">
        <v>172.63</v>
      </c>
      <c r="E3584" s="249">
        <v>0</v>
      </c>
      <c r="F3584" s="3">
        <f>D3584*E3584</f>
        <v>0</v>
      </c>
      <c r="G3584" s="1">
        <f t="shared" si="446"/>
        <v>0</v>
      </c>
      <c r="H3584" s="3">
        <f t="shared" si="446"/>
        <v>0</v>
      </c>
    </row>
    <row r="3585" spans="1:9">
      <c r="A3585" s="4">
        <v>414010329</v>
      </c>
      <c r="B3585" s="14" t="s">
        <v>1590</v>
      </c>
      <c r="C3585" s="15" t="s">
        <v>1591</v>
      </c>
      <c r="D3585" s="546">
        <v>361.11</v>
      </c>
      <c r="E3585" s="249">
        <v>0</v>
      </c>
      <c r="F3585" s="3">
        <f>D3585*E3585</f>
        <v>0</v>
      </c>
      <c r="G3585" s="1">
        <f t="shared" si="446"/>
        <v>0</v>
      </c>
      <c r="H3585" s="3">
        <f t="shared" si="446"/>
        <v>0</v>
      </c>
    </row>
    <row r="3586" spans="1:9">
      <c r="B3586" s="14" t="s">
        <v>1592</v>
      </c>
      <c r="C3586" s="15" t="s">
        <v>1593</v>
      </c>
      <c r="D3586" s="546">
        <v>672.62</v>
      </c>
      <c r="E3586" s="249">
        <v>0</v>
      </c>
      <c r="F3586" s="3">
        <f>D3586*E3586</f>
        <v>0</v>
      </c>
      <c r="G3586" s="1">
        <f t="shared" ref="G3586" si="447">E3586/12</f>
        <v>0</v>
      </c>
      <c r="H3586" s="3">
        <f t="shared" ref="H3586" si="448">F3586/12</f>
        <v>0</v>
      </c>
    </row>
    <row r="3587" spans="1:9">
      <c r="A3587" s="4">
        <v>414010345</v>
      </c>
      <c r="B3587" s="14" t="s">
        <v>3370</v>
      </c>
      <c r="C3587" s="15" t="s">
        <v>5113</v>
      </c>
      <c r="D3587" s="546">
        <v>328.34</v>
      </c>
      <c r="E3587" s="250">
        <v>0</v>
      </c>
      <c r="F3587" s="112">
        <f>D3587*E3587</f>
        <v>0</v>
      </c>
      <c r="G3587" s="2">
        <f t="shared" si="446"/>
        <v>0</v>
      </c>
      <c r="H3587" s="112">
        <f t="shared" si="446"/>
        <v>0</v>
      </c>
      <c r="I3587" s="114"/>
    </row>
    <row r="3588" spans="1:9">
      <c r="A3588" s="4" t="s">
        <v>1</v>
      </c>
      <c r="B3588" s="606" t="s">
        <v>7803</v>
      </c>
      <c r="C3588" s="607"/>
      <c r="D3588" s="18">
        <f>SUM(D3583:D3587)</f>
        <v>2034.3499999999997</v>
      </c>
      <c r="E3588" s="19">
        <f>SUM(E3583:E3587)</f>
        <v>0</v>
      </c>
      <c r="F3588" s="18">
        <f>SUM(F3583:F3587)</f>
        <v>0</v>
      </c>
      <c r="G3588" s="19">
        <f>SUM(G3583:G3587)</f>
        <v>0</v>
      </c>
      <c r="H3588" s="18">
        <f>SUM(H3583:H3587)</f>
        <v>0</v>
      </c>
    </row>
    <row r="3589" spans="1:9">
      <c r="A3589" s="4">
        <v>0</v>
      </c>
      <c r="B3589" s="36"/>
      <c r="C3589" s="36"/>
      <c r="D3589" s="38"/>
      <c r="E3589" s="37"/>
      <c r="F3589" s="38"/>
      <c r="G3589" s="16"/>
      <c r="H3589" s="16"/>
    </row>
    <row r="3590" spans="1:9" ht="18" customHeight="1">
      <c r="A3590" s="4" t="s">
        <v>1594</v>
      </c>
      <c r="B3590" s="585" t="s">
        <v>1594</v>
      </c>
      <c r="C3590" s="586"/>
      <c r="D3590" s="604" t="str">
        <f>D$2519</f>
        <v xml:space="preserve">SIGTAP 08/25
Custo medio AIH
09/24 - 08/25 </v>
      </c>
      <c r="E3590" s="570" t="str">
        <f>E$861</f>
        <v>CNES_ESTABELECIMENTO</v>
      </c>
      <c r="F3590" s="570"/>
      <c r="G3590" s="570"/>
      <c r="H3590" s="570"/>
    </row>
    <row r="3591" spans="1:9" ht="18" customHeight="1">
      <c r="A3591" s="4">
        <v>0</v>
      </c>
      <c r="B3591" s="587"/>
      <c r="C3591" s="588"/>
      <c r="D3591" s="605"/>
      <c r="E3591" s="12" t="s">
        <v>12</v>
      </c>
      <c r="F3591" s="50" t="s">
        <v>3815</v>
      </c>
      <c r="G3591" s="51" t="s">
        <v>3756</v>
      </c>
      <c r="H3591" s="50" t="s">
        <v>3814</v>
      </c>
    </row>
    <row r="3592" spans="1:9">
      <c r="A3592" s="4">
        <v>415010012</v>
      </c>
      <c r="B3592" s="14" t="s">
        <v>1941</v>
      </c>
      <c r="C3592" s="113" t="s">
        <v>3758</v>
      </c>
      <c r="D3592" s="535">
        <v>0</v>
      </c>
      <c r="E3592" s="358">
        <v>0</v>
      </c>
      <c r="F3592" s="112">
        <f t="shared" ref="F3592:F3598" si="449">D3592*E3592</f>
        <v>0</v>
      </c>
      <c r="G3592" s="2">
        <f t="shared" ref="G3592:H3598" si="450">E3592/12</f>
        <v>0</v>
      </c>
      <c r="H3592" s="112">
        <f t="shared" si="450"/>
        <v>0</v>
      </c>
      <c r="I3592" s="114"/>
    </row>
    <row r="3593" spans="1:9">
      <c r="A3593" s="4">
        <v>415020034</v>
      </c>
      <c r="B3593" s="14" t="s">
        <v>1943</v>
      </c>
      <c r="C3593" s="113" t="s">
        <v>3759</v>
      </c>
      <c r="D3593" s="535">
        <v>0</v>
      </c>
      <c r="E3593" s="358">
        <v>0</v>
      </c>
      <c r="F3593" s="112">
        <f t="shared" si="449"/>
        <v>0</v>
      </c>
      <c r="G3593" s="2">
        <f t="shared" si="450"/>
        <v>0</v>
      </c>
      <c r="H3593" s="112">
        <f t="shared" si="450"/>
        <v>0</v>
      </c>
      <c r="I3593" s="114"/>
    </row>
    <row r="3594" spans="1:9">
      <c r="B3594" s="42" t="s">
        <v>3782</v>
      </c>
      <c r="C3594" s="16" t="s">
        <v>3781</v>
      </c>
      <c r="D3594" s="535">
        <v>0</v>
      </c>
      <c r="E3594" s="361">
        <v>0</v>
      </c>
      <c r="F3594" s="112">
        <f t="shared" si="449"/>
        <v>0</v>
      </c>
      <c r="G3594" s="2">
        <f t="shared" si="450"/>
        <v>0</v>
      </c>
      <c r="H3594" s="112">
        <f t="shared" si="450"/>
        <v>0</v>
      </c>
      <c r="I3594" s="114"/>
    </row>
    <row r="3595" spans="1:9">
      <c r="B3595" s="100" t="s">
        <v>3785</v>
      </c>
      <c r="C3595" s="141" t="s">
        <v>3784</v>
      </c>
      <c r="D3595" s="535">
        <v>0</v>
      </c>
      <c r="E3595" s="361">
        <v>0</v>
      </c>
      <c r="F3595" s="112">
        <f t="shared" si="449"/>
        <v>0</v>
      </c>
      <c r="G3595" s="2">
        <f t="shared" si="450"/>
        <v>0</v>
      </c>
      <c r="H3595" s="112">
        <f t="shared" si="450"/>
        <v>0</v>
      </c>
      <c r="I3595" s="114"/>
    </row>
    <row r="3596" spans="1:9">
      <c r="B3596" s="100" t="s">
        <v>1945</v>
      </c>
      <c r="C3596" s="141" t="s">
        <v>6543</v>
      </c>
      <c r="D3596" s="535">
        <v>0</v>
      </c>
      <c r="E3596" s="361">
        <v>0</v>
      </c>
      <c r="F3596" s="112">
        <f t="shared" si="449"/>
        <v>0</v>
      </c>
      <c r="G3596" s="2">
        <f t="shared" si="450"/>
        <v>0</v>
      </c>
      <c r="H3596" s="112">
        <f t="shared" si="450"/>
        <v>0</v>
      </c>
      <c r="I3596" s="114"/>
    </row>
    <row r="3597" spans="1:9">
      <c r="A3597" s="4">
        <v>415040027</v>
      </c>
      <c r="B3597" s="14" t="s">
        <v>1595</v>
      </c>
      <c r="C3597" s="17" t="s">
        <v>1596</v>
      </c>
      <c r="D3597" s="535">
        <v>521.77</v>
      </c>
      <c r="E3597" s="361">
        <v>0</v>
      </c>
      <c r="F3597" s="112">
        <f t="shared" si="449"/>
        <v>0</v>
      </c>
      <c r="G3597" s="2">
        <f t="shared" si="450"/>
        <v>0</v>
      </c>
      <c r="H3597" s="112">
        <f t="shared" si="450"/>
        <v>0</v>
      </c>
      <c r="I3597" s="114"/>
    </row>
    <row r="3598" spans="1:9">
      <c r="A3598" s="4">
        <v>415040035</v>
      </c>
      <c r="B3598" s="14" t="s">
        <v>1597</v>
      </c>
      <c r="C3598" s="15" t="s">
        <v>1598</v>
      </c>
      <c r="D3598" s="535">
        <v>543.08000000000004</v>
      </c>
      <c r="E3598" s="358">
        <v>0</v>
      </c>
      <c r="F3598" s="112">
        <f t="shared" si="449"/>
        <v>0</v>
      </c>
      <c r="G3598" s="2">
        <f t="shared" si="450"/>
        <v>0</v>
      </c>
      <c r="H3598" s="112">
        <f t="shared" si="450"/>
        <v>0</v>
      </c>
      <c r="I3598" s="114"/>
    </row>
    <row r="3599" spans="1:9">
      <c r="A3599" s="4" t="s">
        <v>1</v>
      </c>
      <c r="B3599" s="606" t="s">
        <v>7806</v>
      </c>
      <c r="C3599" s="607"/>
      <c r="D3599" s="18">
        <f>SUM(D3592:D3598)</f>
        <v>1064.8499999999999</v>
      </c>
      <c r="E3599" s="19">
        <f>SUM(E3592:E3598)</f>
        <v>0</v>
      </c>
      <c r="F3599" s="18">
        <f>SUM(F3592:F3598)</f>
        <v>0</v>
      </c>
      <c r="G3599" s="19">
        <f>SUM(G3592:G3598)</f>
        <v>0</v>
      </c>
      <c r="H3599" s="18">
        <f>SUM(H3592:H3598)</f>
        <v>0</v>
      </c>
    </row>
    <row r="3600" spans="1:9">
      <c r="A3600" s="4">
        <v>0</v>
      </c>
      <c r="B3600" s="36"/>
      <c r="C3600" s="36"/>
      <c r="D3600" s="38"/>
      <c r="E3600" s="37"/>
      <c r="F3600" s="38"/>
      <c r="G3600" s="16"/>
      <c r="H3600" s="16"/>
    </row>
    <row r="3601" spans="1:8">
      <c r="B3601" s="603" t="s">
        <v>6542</v>
      </c>
      <c r="C3601" s="603"/>
      <c r="D3601" s="268">
        <f>D2782+D2793+D2826+D2916+D2962+D3000+D3110+D3344+D3499+D3515+D3530+D3555+D3579+D3588+D3599</f>
        <v>475094.26999999996</v>
      </c>
      <c r="E3601" s="269">
        <f>E2782+E2793+E2826+E2916+E2962+E3000+E3110+E3344+E3499+E3515+E3530+E3555+E3579+E3588+E3599</f>
        <v>0</v>
      </c>
      <c r="F3601" s="268">
        <f>F2782+F2793+F2826+F2916+F2962+F3000+F3110+F3344+F3499+F3515+F3530+F3555+F3579+F3588+F3599</f>
        <v>0</v>
      </c>
      <c r="G3601" s="269">
        <f>G2782+G2793+G2826+G2916+G2962+G3000+G3110+G3344+G3499+G3515+G3530+G3555+G3579+G3588+G3599</f>
        <v>0</v>
      </c>
      <c r="H3601" s="268">
        <f>H2782+H2793+H2826+H2916+H2962+H3000+H3110+H3344+H3499+H3515+H3530+H3555+H3579+H3588+H3599</f>
        <v>0</v>
      </c>
    </row>
    <row r="3602" spans="1:8">
      <c r="B3602" s="89"/>
      <c r="C3602" s="89"/>
      <c r="D3602" s="90"/>
      <c r="E3602" s="264"/>
      <c r="F3602" s="90"/>
      <c r="G3602" s="41"/>
      <c r="H3602" s="41"/>
    </row>
    <row r="3603" spans="1:8">
      <c r="A3603" s="4" t="s">
        <v>1602</v>
      </c>
      <c r="B3603" s="565" t="s">
        <v>1602</v>
      </c>
      <c r="C3603" s="566"/>
      <c r="D3603" s="262">
        <f>D2540+D2762+D3601</f>
        <v>529725.25</v>
      </c>
      <c r="E3603" s="263">
        <f>E2540+E2762+E3601</f>
        <v>0</v>
      </c>
      <c r="F3603" s="262">
        <f>F2540+F2762+F3601</f>
        <v>0</v>
      </c>
      <c r="G3603" s="263">
        <f>G2540+G2762+G3601</f>
        <v>0</v>
      </c>
      <c r="H3603" s="262">
        <f>H2540+H2762+H3601</f>
        <v>0</v>
      </c>
    </row>
    <row r="3604" spans="1:8">
      <c r="A3604" s="4">
        <v>0</v>
      </c>
      <c r="B3604" s="16"/>
      <c r="C3604" s="16"/>
      <c r="D3604" s="16"/>
      <c r="E3604" s="34"/>
      <c r="F3604" s="35"/>
      <c r="G3604" s="16"/>
      <c r="H3604" s="16"/>
    </row>
    <row r="3605" spans="1:8">
      <c r="A3605" s="4" t="s">
        <v>500</v>
      </c>
      <c r="B3605" s="569" t="s">
        <v>500</v>
      </c>
      <c r="C3605" s="569"/>
      <c r="D3605" s="569"/>
      <c r="E3605" s="569"/>
      <c r="F3605" s="569"/>
      <c r="G3605" s="569"/>
      <c r="H3605" s="569"/>
    </row>
    <row r="3606" spans="1:8">
      <c r="A3606" s="4">
        <v>0</v>
      </c>
      <c r="B3606" s="16"/>
      <c r="C3606" s="16"/>
      <c r="D3606" s="16"/>
      <c r="E3606" s="34"/>
      <c r="F3606" s="35"/>
      <c r="G3606" s="16"/>
      <c r="H3606" s="16"/>
    </row>
    <row r="3607" spans="1:8" ht="18" customHeight="1">
      <c r="A3607" s="4" t="s">
        <v>501</v>
      </c>
      <c r="B3607" s="585" t="s">
        <v>501</v>
      </c>
      <c r="C3607" s="586"/>
      <c r="D3607" s="604" t="str">
        <f>D$2519</f>
        <v xml:space="preserve">SIGTAP 08/25
Custo medio AIH
09/24 - 08/25 </v>
      </c>
      <c r="E3607" s="570" t="str">
        <f>E$861</f>
        <v>CNES_ESTABELECIMENTO</v>
      </c>
      <c r="F3607" s="570"/>
      <c r="G3607" s="570"/>
      <c r="H3607" s="570"/>
    </row>
    <row r="3608" spans="1:8" ht="18" customHeight="1">
      <c r="A3608" s="4">
        <v>0</v>
      </c>
      <c r="B3608" s="587"/>
      <c r="C3608" s="588"/>
      <c r="D3608" s="605"/>
      <c r="E3608" s="12" t="s">
        <v>12</v>
      </c>
      <c r="F3608" s="50" t="s">
        <v>3815</v>
      </c>
      <c r="G3608" s="51" t="s">
        <v>3756</v>
      </c>
      <c r="H3608" s="50" t="s">
        <v>3814</v>
      </c>
    </row>
    <row r="3609" spans="1:8">
      <c r="A3609" s="4">
        <v>201010127</v>
      </c>
      <c r="B3609" s="15" t="s">
        <v>1603</v>
      </c>
      <c r="C3609" s="15" t="s">
        <v>1604</v>
      </c>
      <c r="D3609" s="544">
        <v>812.46</v>
      </c>
      <c r="E3609" s="367">
        <v>0</v>
      </c>
      <c r="F3609" s="3">
        <f>D3609*E3609</f>
        <v>0</v>
      </c>
      <c r="G3609" s="1">
        <f t="shared" ref="G3609:H3613" si="451">E3609/12</f>
        <v>0</v>
      </c>
      <c r="H3609" s="3">
        <f t="shared" si="451"/>
        <v>0</v>
      </c>
    </row>
    <row r="3610" spans="1:8">
      <c r="A3610" s="4">
        <v>201010135</v>
      </c>
      <c r="B3610" s="15" t="s">
        <v>1605</v>
      </c>
      <c r="C3610" s="15" t="s">
        <v>1606</v>
      </c>
      <c r="D3610" s="548">
        <v>278.61</v>
      </c>
      <c r="E3610" s="367">
        <v>0</v>
      </c>
      <c r="F3610" s="3">
        <f>D3610*E3610</f>
        <v>0</v>
      </c>
      <c r="G3610" s="1">
        <f t="shared" si="451"/>
        <v>0</v>
      </c>
      <c r="H3610" s="3">
        <f t="shared" si="451"/>
        <v>0</v>
      </c>
    </row>
    <row r="3611" spans="1:8">
      <c r="A3611" s="4">
        <v>201010143</v>
      </c>
      <c r="B3611" s="15" t="s">
        <v>1607</v>
      </c>
      <c r="C3611" s="15" t="s">
        <v>1608</v>
      </c>
      <c r="D3611" s="549">
        <v>709.26</v>
      </c>
      <c r="E3611" s="367">
        <v>0</v>
      </c>
      <c r="F3611" s="3">
        <f>D3611*E3611</f>
        <v>0</v>
      </c>
      <c r="G3611" s="1">
        <f t="shared" si="451"/>
        <v>0</v>
      </c>
      <c r="H3611" s="3">
        <f t="shared" si="451"/>
        <v>0</v>
      </c>
    </row>
    <row r="3612" spans="1:8">
      <c r="A3612" s="4">
        <v>201010259</v>
      </c>
      <c r="B3612" s="15" t="s">
        <v>1609</v>
      </c>
      <c r="C3612" s="15" t="s">
        <v>1610</v>
      </c>
      <c r="D3612" s="544">
        <v>287.48</v>
      </c>
      <c r="E3612" s="367">
        <v>0</v>
      </c>
      <c r="F3612" s="3">
        <f>D3612*E3612</f>
        <v>0</v>
      </c>
      <c r="G3612" s="1">
        <f t="shared" si="451"/>
        <v>0</v>
      </c>
      <c r="H3612" s="3">
        <f t="shared" si="451"/>
        <v>0</v>
      </c>
    </row>
    <row r="3613" spans="1:8">
      <c r="A3613" s="4">
        <v>201010534</v>
      </c>
      <c r="B3613" s="15" t="s">
        <v>1611</v>
      </c>
      <c r="C3613" s="15" t="s">
        <v>1612</v>
      </c>
      <c r="D3613" s="544">
        <v>1744.53</v>
      </c>
      <c r="E3613" s="367">
        <v>0</v>
      </c>
      <c r="F3613" s="3">
        <f>D3613*E3613</f>
        <v>0</v>
      </c>
      <c r="G3613" s="1">
        <f t="shared" si="451"/>
        <v>0</v>
      </c>
      <c r="H3613" s="3">
        <f t="shared" si="451"/>
        <v>0</v>
      </c>
    </row>
    <row r="3614" spans="1:8">
      <c r="A3614" s="4" t="s">
        <v>1</v>
      </c>
      <c r="B3614" s="606" t="s">
        <v>7803</v>
      </c>
      <c r="C3614" s="607"/>
      <c r="D3614" s="18">
        <f>SUM(D3609:D3613)</f>
        <v>3832.34</v>
      </c>
      <c r="E3614" s="19">
        <f>SUM(E3609:E3613)</f>
        <v>0</v>
      </c>
      <c r="F3614" s="18">
        <f>SUM(F3609:F3613)</f>
        <v>0</v>
      </c>
      <c r="G3614" s="19">
        <f>SUM(G3609:G3613)</f>
        <v>0</v>
      </c>
      <c r="H3614" s="18">
        <f>SUM(H3609:H3613)</f>
        <v>0</v>
      </c>
    </row>
    <row r="3615" spans="1:8">
      <c r="A3615" s="4">
        <v>0</v>
      </c>
      <c r="B3615" s="36"/>
      <c r="C3615" s="36"/>
      <c r="D3615" s="38"/>
      <c r="E3615" s="37"/>
      <c r="F3615" s="38"/>
      <c r="G3615" s="16"/>
      <c r="H3615" s="16"/>
    </row>
    <row r="3616" spans="1:8" ht="18" customHeight="1">
      <c r="A3616" s="4" t="s">
        <v>574</v>
      </c>
      <c r="B3616" s="585" t="s">
        <v>396</v>
      </c>
      <c r="C3616" s="586"/>
      <c r="D3616" s="604" t="str">
        <f>D$2519</f>
        <v xml:space="preserve">SIGTAP 08/25
Custo medio AIH
09/24 - 08/25 </v>
      </c>
      <c r="E3616" s="570" t="str">
        <f>E$861</f>
        <v>CNES_ESTABELECIMENTO</v>
      </c>
      <c r="F3616" s="570"/>
      <c r="G3616" s="570"/>
      <c r="H3616" s="570"/>
    </row>
    <row r="3617" spans="1:9" ht="18" customHeight="1">
      <c r="A3617" s="4">
        <v>0</v>
      </c>
      <c r="B3617" s="587"/>
      <c r="C3617" s="588"/>
      <c r="D3617" s="605"/>
      <c r="E3617" s="12" t="s">
        <v>12</v>
      </c>
      <c r="F3617" s="50" t="s">
        <v>3815</v>
      </c>
      <c r="G3617" s="51" t="s">
        <v>3756</v>
      </c>
      <c r="H3617" s="50" t="s">
        <v>3814</v>
      </c>
    </row>
    <row r="3618" spans="1:9" ht="22.5">
      <c r="A3618" s="4">
        <v>210010100</v>
      </c>
      <c r="B3618" s="56" t="s">
        <v>2572</v>
      </c>
      <c r="C3618" s="56" t="s">
        <v>6193</v>
      </c>
      <c r="D3618" s="550">
        <v>747.49</v>
      </c>
      <c r="E3618" s="253">
        <v>0</v>
      </c>
      <c r="F3618" s="45">
        <f>D3618*E3618</f>
        <v>0</v>
      </c>
      <c r="G3618" s="46">
        <f>E3618/12</f>
        <v>0</v>
      </c>
      <c r="H3618" s="45">
        <f>F3618/12</f>
        <v>0</v>
      </c>
    </row>
    <row r="3619" spans="1:9">
      <c r="A3619" s="4" t="s">
        <v>1</v>
      </c>
      <c r="B3619" s="606" t="s">
        <v>7793</v>
      </c>
      <c r="C3619" s="607"/>
      <c r="D3619" s="18">
        <f>SUM(D3618)</f>
        <v>747.49</v>
      </c>
      <c r="E3619" s="19">
        <f>SUM(E3618)</f>
        <v>0</v>
      </c>
      <c r="F3619" s="18">
        <f>SUM(F3618)</f>
        <v>0</v>
      </c>
      <c r="G3619" s="19">
        <f>SUM(G3618)</f>
        <v>0</v>
      </c>
      <c r="H3619" s="18">
        <f>SUM(H3618)</f>
        <v>0</v>
      </c>
    </row>
    <row r="3620" spans="1:9">
      <c r="A3620" s="4">
        <v>0</v>
      </c>
      <c r="B3620" s="40"/>
      <c r="C3620" s="40"/>
      <c r="D3620" s="33"/>
      <c r="E3620" s="32"/>
      <c r="F3620" s="33"/>
      <c r="G3620" s="16"/>
      <c r="H3620" s="16"/>
    </row>
    <row r="3621" spans="1:9" ht="18" customHeight="1">
      <c r="A3621" s="4" t="s">
        <v>405</v>
      </c>
      <c r="B3621" s="585" t="s">
        <v>405</v>
      </c>
      <c r="C3621" s="586"/>
      <c r="D3621" s="604" t="str">
        <f>D$2519</f>
        <v xml:space="preserve">SIGTAP 08/25
Custo medio AIH
09/24 - 08/25 </v>
      </c>
      <c r="E3621" s="570" t="str">
        <f>E$861</f>
        <v>CNES_ESTABELECIMENTO</v>
      </c>
      <c r="F3621" s="570"/>
      <c r="G3621" s="570"/>
      <c r="H3621" s="570"/>
    </row>
    <row r="3622" spans="1:9" ht="18" customHeight="1">
      <c r="A3622" s="4">
        <v>0</v>
      </c>
      <c r="B3622" s="587"/>
      <c r="C3622" s="588"/>
      <c r="D3622" s="605"/>
      <c r="E3622" s="12" t="s">
        <v>12</v>
      </c>
      <c r="F3622" s="50" t="s">
        <v>3815</v>
      </c>
      <c r="G3622" s="51" t="s">
        <v>3756</v>
      </c>
      <c r="H3622" s="50" t="s">
        <v>3814</v>
      </c>
    </row>
    <row r="3623" spans="1:9">
      <c r="A3623" s="4">
        <v>211050091</v>
      </c>
      <c r="B3623" s="14" t="s">
        <v>1613</v>
      </c>
      <c r="C3623" s="15" t="s">
        <v>1614</v>
      </c>
      <c r="D3623" s="542">
        <v>1707.05</v>
      </c>
      <c r="E3623" s="250">
        <v>0</v>
      </c>
      <c r="F3623" s="112">
        <f>D3623*E3623</f>
        <v>0</v>
      </c>
      <c r="G3623" s="2">
        <f>E3623/12</f>
        <v>0</v>
      </c>
      <c r="H3623" s="112">
        <f>F3623/12</f>
        <v>0</v>
      </c>
      <c r="I3623" s="114"/>
    </row>
    <row r="3624" spans="1:9">
      <c r="B3624" s="99" t="s">
        <v>2606</v>
      </c>
      <c r="C3624" s="109" t="s">
        <v>4405</v>
      </c>
      <c r="D3624" s="541">
        <v>170</v>
      </c>
      <c r="E3624" s="250">
        <v>0</v>
      </c>
      <c r="F3624" s="112">
        <f t="shared" ref="F3624:F3625" si="452">D3624*E3624</f>
        <v>0</v>
      </c>
      <c r="G3624" s="2">
        <f t="shared" ref="G3624:G3625" si="453">E3624/12</f>
        <v>0</v>
      </c>
      <c r="H3624" s="112">
        <f t="shared" ref="H3624:H3625" si="454">F3624/12</f>
        <v>0</v>
      </c>
      <c r="I3624" s="114"/>
    </row>
    <row r="3625" spans="1:9">
      <c r="B3625" s="99" t="s">
        <v>2610</v>
      </c>
      <c r="C3625" s="109" t="s">
        <v>5114</v>
      </c>
      <c r="D3625" s="541">
        <v>1707.05</v>
      </c>
      <c r="E3625" s="250">
        <v>0</v>
      </c>
      <c r="F3625" s="112">
        <f t="shared" si="452"/>
        <v>0</v>
      </c>
      <c r="G3625" s="2">
        <f t="shared" si="453"/>
        <v>0</v>
      </c>
      <c r="H3625" s="112">
        <f t="shared" si="454"/>
        <v>0</v>
      </c>
      <c r="I3625" s="114"/>
    </row>
    <row r="3626" spans="1:9">
      <c r="A3626" s="4" t="s">
        <v>1</v>
      </c>
      <c r="B3626" s="606" t="s">
        <v>7722</v>
      </c>
      <c r="C3626" s="607"/>
      <c r="D3626" s="18">
        <f>SUM(D3623:D3625)</f>
        <v>3584.1</v>
      </c>
      <c r="E3626" s="19">
        <f>SUM(E3623:E3625)</f>
        <v>0</v>
      </c>
      <c r="F3626" s="18">
        <f>SUM(F3623:F3625)</f>
        <v>0</v>
      </c>
      <c r="G3626" s="19">
        <f>SUM(G3623:G3625)</f>
        <v>0</v>
      </c>
      <c r="H3626" s="18">
        <f>SUM(H3623:H3625)</f>
        <v>0</v>
      </c>
    </row>
    <row r="3627" spans="1:9">
      <c r="A3627" s="4">
        <v>0</v>
      </c>
      <c r="B3627" s="36"/>
      <c r="C3627" s="36"/>
      <c r="D3627" s="38"/>
      <c r="E3627" s="37"/>
      <c r="F3627" s="38"/>
      <c r="G3627" s="16"/>
      <c r="H3627" s="16"/>
    </row>
    <row r="3628" spans="1:9">
      <c r="B3628" s="649" t="s">
        <v>6544</v>
      </c>
      <c r="C3628" s="649"/>
      <c r="D3628" s="145">
        <f>D3614+D3619+D3626</f>
        <v>8163.93</v>
      </c>
      <c r="E3628" s="146">
        <f>E3614+E3619+E3626</f>
        <v>0</v>
      </c>
      <c r="F3628" s="145">
        <f>F3614+F3619+F3626</f>
        <v>0</v>
      </c>
      <c r="G3628" s="146">
        <f>G3614+G3619+G3626</f>
        <v>0</v>
      </c>
      <c r="H3628" s="145">
        <f>H3614+H3619+H3626</f>
        <v>0</v>
      </c>
    </row>
    <row r="3629" spans="1:9">
      <c r="B3629" s="36"/>
      <c r="C3629" s="36"/>
      <c r="D3629" s="38"/>
      <c r="E3629" s="37"/>
      <c r="F3629" s="38"/>
      <c r="G3629" s="16"/>
      <c r="H3629" s="16"/>
    </row>
    <row r="3630" spans="1:9" ht="18" customHeight="1">
      <c r="A3630" s="4" t="s">
        <v>459</v>
      </c>
      <c r="B3630" s="585" t="s">
        <v>459</v>
      </c>
      <c r="C3630" s="586"/>
      <c r="D3630" s="604" t="str">
        <f>D$2519</f>
        <v xml:space="preserve">SIGTAP 08/25
Custo medio AIH
09/24 - 08/25 </v>
      </c>
      <c r="E3630" s="570" t="str">
        <f>E$861</f>
        <v>CNES_ESTABELECIMENTO</v>
      </c>
      <c r="F3630" s="570"/>
      <c r="G3630" s="570"/>
      <c r="H3630" s="570"/>
    </row>
    <row r="3631" spans="1:9" ht="18" customHeight="1">
      <c r="A3631" s="4">
        <v>0</v>
      </c>
      <c r="B3631" s="587"/>
      <c r="C3631" s="588"/>
      <c r="D3631" s="605"/>
      <c r="E3631" s="12" t="s">
        <v>12</v>
      </c>
      <c r="F3631" s="50" t="s">
        <v>3815</v>
      </c>
      <c r="G3631" s="51" t="s">
        <v>3756</v>
      </c>
      <c r="H3631" s="50" t="s">
        <v>3814</v>
      </c>
    </row>
    <row r="3632" spans="1:9">
      <c r="A3632" s="4">
        <v>303040068</v>
      </c>
      <c r="B3632" s="15" t="s">
        <v>1615</v>
      </c>
      <c r="C3632" s="15" t="s">
        <v>1616</v>
      </c>
      <c r="D3632" s="544">
        <v>329.26</v>
      </c>
      <c r="E3632" s="360">
        <v>0</v>
      </c>
      <c r="F3632" s="3">
        <f t="shared" ref="F3632:F3641" si="455">D3632*E3632</f>
        <v>0</v>
      </c>
      <c r="G3632" s="1">
        <f t="shared" ref="G3632:G3641" si="456">E3632/12</f>
        <v>0</v>
      </c>
      <c r="H3632" s="3">
        <f t="shared" ref="H3632:H3641" si="457">F3632/12</f>
        <v>0</v>
      </c>
    </row>
    <row r="3633" spans="1:9">
      <c r="A3633" s="4">
        <v>303040106</v>
      </c>
      <c r="B3633" s="15" t="s">
        <v>1617</v>
      </c>
      <c r="C3633" s="15" t="s">
        <v>1618</v>
      </c>
      <c r="D3633" s="544">
        <v>718.28</v>
      </c>
      <c r="E3633" s="360">
        <v>0</v>
      </c>
      <c r="F3633" s="3">
        <f t="shared" si="455"/>
        <v>0</v>
      </c>
      <c r="G3633" s="1">
        <f t="shared" si="456"/>
        <v>0</v>
      </c>
      <c r="H3633" s="3">
        <f t="shared" si="457"/>
        <v>0</v>
      </c>
    </row>
    <row r="3634" spans="1:9">
      <c r="A3634" s="4">
        <v>303040114</v>
      </c>
      <c r="B3634" s="15" t="s">
        <v>1619</v>
      </c>
      <c r="C3634" s="15" t="s">
        <v>1620</v>
      </c>
      <c r="D3634" s="539">
        <v>329.26</v>
      </c>
      <c r="E3634" s="360">
        <v>0</v>
      </c>
      <c r="F3634" s="3">
        <f t="shared" si="455"/>
        <v>0</v>
      </c>
      <c r="G3634" s="1">
        <f t="shared" si="456"/>
        <v>0</v>
      </c>
      <c r="H3634" s="3">
        <f t="shared" si="457"/>
        <v>0</v>
      </c>
    </row>
    <row r="3635" spans="1:9">
      <c r="A3635" s="4">
        <v>303040122</v>
      </c>
      <c r="B3635" s="15" t="s">
        <v>1621</v>
      </c>
      <c r="C3635" s="15" t="s">
        <v>1622</v>
      </c>
      <c r="D3635" s="539">
        <v>688.54</v>
      </c>
      <c r="E3635" s="360">
        <v>0</v>
      </c>
      <c r="F3635" s="3">
        <f t="shared" si="455"/>
        <v>0</v>
      </c>
      <c r="G3635" s="1">
        <f t="shared" si="456"/>
        <v>0</v>
      </c>
      <c r="H3635" s="3">
        <f t="shared" si="457"/>
        <v>0</v>
      </c>
    </row>
    <row r="3636" spans="1:9">
      <c r="A3636" s="4">
        <v>303180013</v>
      </c>
      <c r="B3636" s="15" t="s">
        <v>1623</v>
      </c>
      <c r="C3636" s="15" t="s">
        <v>1624</v>
      </c>
      <c r="D3636" s="544">
        <v>0</v>
      </c>
      <c r="E3636" s="360">
        <v>0</v>
      </c>
      <c r="F3636" s="3">
        <f t="shared" si="455"/>
        <v>0</v>
      </c>
      <c r="G3636" s="1">
        <f t="shared" si="456"/>
        <v>0</v>
      </c>
      <c r="H3636" s="3">
        <f t="shared" si="457"/>
        <v>0</v>
      </c>
    </row>
    <row r="3637" spans="1:9">
      <c r="A3637" s="4">
        <v>303180030</v>
      </c>
      <c r="B3637" s="15" t="s">
        <v>1625</v>
      </c>
      <c r="C3637" s="15" t="s">
        <v>1626</v>
      </c>
      <c r="D3637" s="544">
        <v>293.58999999999997</v>
      </c>
      <c r="E3637" s="360">
        <v>0</v>
      </c>
      <c r="F3637" s="3">
        <f t="shared" si="455"/>
        <v>0</v>
      </c>
      <c r="G3637" s="1">
        <f t="shared" si="456"/>
        <v>0</v>
      </c>
      <c r="H3637" s="3">
        <f t="shared" si="457"/>
        <v>0</v>
      </c>
    </row>
    <row r="3638" spans="1:9">
      <c r="A3638" s="4">
        <v>303180048</v>
      </c>
      <c r="B3638" s="15" t="s">
        <v>1627</v>
      </c>
      <c r="C3638" s="15" t="s">
        <v>1628</v>
      </c>
      <c r="D3638" s="544">
        <v>606.69000000000005</v>
      </c>
      <c r="E3638" s="360">
        <v>0</v>
      </c>
      <c r="F3638" s="3">
        <f t="shared" si="455"/>
        <v>0</v>
      </c>
      <c r="G3638" s="1">
        <f t="shared" si="456"/>
        <v>0</v>
      </c>
      <c r="H3638" s="3">
        <f t="shared" si="457"/>
        <v>0</v>
      </c>
    </row>
    <row r="3639" spans="1:9">
      <c r="A3639" s="4">
        <v>303180056</v>
      </c>
      <c r="B3639" s="15" t="s">
        <v>1629</v>
      </c>
      <c r="C3639" s="15" t="s">
        <v>1630</v>
      </c>
      <c r="D3639" s="544">
        <v>573.25</v>
      </c>
      <c r="E3639" s="360">
        <v>0</v>
      </c>
      <c r="F3639" s="3">
        <f t="shared" si="455"/>
        <v>0</v>
      </c>
      <c r="G3639" s="1">
        <f t="shared" si="456"/>
        <v>0</v>
      </c>
      <c r="H3639" s="3">
        <f t="shared" si="457"/>
        <v>0</v>
      </c>
    </row>
    <row r="3640" spans="1:9">
      <c r="B3640" s="15" t="s">
        <v>1631</v>
      </c>
      <c r="C3640" s="15" t="s">
        <v>1632</v>
      </c>
      <c r="D3640" s="544">
        <v>507.07</v>
      </c>
      <c r="E3640" s="360">
        <v>0</v>
      </c>
      <c r="F3640" s="3">
        <f t="shared" si="455"/>
        <v>0</v>
      </c>
      <c r="G3640" s="1">
        <f t="shared" si="456"/>
        <v>0</v>
      </c>
      <c r="H3640" s="3">
        <f t="shared" si="457"/>
        <v>0</v>
      </c>
    </row>
    <row r="3641" spans="1:9">
      <c r="A3641" s="4">
        <v>303180064</v>
      </c>
      <c r="B3641" s="14" t="s">
        <v>7925</v>
      </c>
      <c r="C3641" s="15" t="s">
        <v>7926</v>
      </c>
      <c r="D3641" s="546">
        <v>23.45</v>
      </c>
      <c r="E3641" s="250">
        <v>0</v>
      </c>
      <c r="F3641" s="3">
        <f t="shared" si="455"/>
        <v>0</v>
      </c>
      <c r="G3641" s="1">
        <f t="shared" si="456"/>
        <v>0</v>
      </c>
      <c r="H3641" s="3">
        <f t="shared" si="457"/>
        <v>0</v>
      </c>
    </row>
    <row r="3642" spans="1:9">
      <c r="A3642" s="4" t="s">
        <v>1</v>
      </c>
      <c r="B3642" s="606" t="s">
        <v>7800</v>
      </c>
      <c r="C3642" s="607"/>
      <c r="D3642" s="18">
        <f>SUM(D3632:D3641)</f>
        <v>4069.3900000000003</v>
      </c>
      <c r="E3642" s="19">
        <f>SUM(E3632:E3641)</f>
        <v>0</v>
      </c>
      <c r="F3642" s="18">
        <f>SUM(F3632:F3641)</f>
        <v>0</v>
      </c>
      <c r="G3642" s="19">
        <f>SUM(G3632:G3641)</f>
        <v>0</v>
      </c>
      <c r="H3642" s="18">
        <f>SUM(H3632:H3641)</f>
        <v>0</v>
      </c>
    </row>
    <row r="3643" spans="1:9">
      <c r="A3643" s="4">
        <v>0</v>
      </c>
      <c r="B3643" s="36"/>
      <c r="C3643" s="36"/>
      <c r="D3643" s="38"/>
      <c r="E3643" s="37"/>
      <c r="F3643" s="38"/>
      <c r="G3643" s="16"/>
      <c r="H3643" s="16"/>
    </row>
    <row r="3644" spans="1:9" ht="18" customHeight="1">
      <c r="A3644" s="4" t="s">
        <v>590</v>
      </c>
      <c r="B3644" s="585" t="s">
        <v>590</v>
      </c>
      <c r="C3644" s="586"/>
      <c r="D3644" s="604" t="str">
        <f>D$2519</f>
        <v xml:space="preserve">SIGTAP 08/25
Custo medio AIH
09/24 - 08/25 </v>
      </c>
      <c r="E3644" s="570" t="str">
        <f>E$861</f>
        <v>CNES_ESTABELECIMENTO</v>
      </c>
      <c r="F3644" s="570"/>
      <c r="G3644" s="570"/>
      <c r="H3644" s="570"/>
    </row>
    <row r="3645" spans="1:9" ht="18" customHeight="1">
      <c r="A3645" s="4">
        <v>0</v>
      </c>
      <c r="B3645" s="587"/>
      <c r="C3645" s="588"/>
      <c r="D3645" s="605"/>
      <c r="E3645" s="12" t="s">
        <v>12</v>
      </c>
      <c r="F3645" s="50" t="s">
        <v>3815</v>
      </c>
      <c r="G3645" s="51" t="s">
        <v>3756</v>
      </c>
      <c r="H3645" s="50" t="s">
        <v>3814</v>
      </c>
    </row>
    <row r="3646" spans="1:9">
      <c r="B3646" s="100" t="s">
        <v>6546</v>
      </c>
      <c r="C3646" s="100" t="s">
        <v>6547</v>
      </c>
      <c r="D3646" s="544">
        <v>23.08</v>
      </c>
      <c r="E3646" s="365">
        <v>0</v>
      </c>
      <c r="F3646" s="45">
        <f t="shared" ref="F3646:F3655" si="458">D3646*E3646</f>
        <v>0</v>
      </c>
      <c r="G3646" s="46">
        <f t="shared" ref="G3646:H3655" si="459">E3646/12</f>
        <v>0</v>
      </c>
      <c r="H3646" s="45">
        <f t="shared" si="459"/>
        <v>0</v>
      </c>
    </row>
    <row r="3647" spans="1:9">
      <c r="B3647" s="100" t="s">
        <v>6545</v>
      </c>
      <c r="C3647" s="139" t="s">
        <v>6804</v>
      </c>
      <c r="D3647" s="544">
        <v>9500</v>
      </c>
      <c r="E3647" s="365">
        <v>0</v>
      </c>
      <c r="F3647" s="45">
        <f t="shared" si="458"/>
        <v>0</v>
      </c>
      <c r="G3647" s="46">
        <f t="shared" si="459"/>
        <v>0</v>
      </c>
      <c r="H3647" s="45">
        <f t="shared" si="459"/>
        <v>0</v>
      </c>
    </row>
    <row r="3648" spans="1:9">
      <c r="B3648" s="100" t="s">
        <v>1633</v>
      </c>
      <c r="C3648" s="100" t="s">
        <v>6805</v>
      </c>
      <c r="D3648" s="539">
        <v>1100</v>
      </c>
      <c r="E3648" s="365">
        <v>0</v>
      </c>
      <c r="F3648" s="111">
        <f t="shared" ref="F3648" si="460">D3648*E3648</f>
        <v>0</v>
      </c>
      <c r="G3648" s="64">
        <f t="shared" ref="G3648" si="461">E3648/12</f>
        <v>0</v>
      </c>
      <c r="H3648" s="111">
        <f t="shared" ref="H3648" si="462">F3648/12</f>
        <v>0</v>
      </c>
      <c r="I3648" s="114"/>
    </row>
    <row r="3649" spans="1:9">
      <c r="A3649" s="4">
        <v>304080039</v>
      </c>
      <c r="B3649" s="100" t="s">
        <v>1634</v>
      </c>
      <c r="C3649" s="100" t="s">
        <v>6806</v>
      </c>
      <c r="D3649" s="539">
        <v>562.5</v>
      </c>
      <c r="E3649" s="365">
        <v>0</v>
      </c>
      <c r="F3649" s="111">
        <f t="shared" si="458"/>
        <v>0</v>
      </c>
      <c r="G3649" s="64">
        <f t="shared" si="459"/>
        <v>0</v>
      </c>
      <c r="H3649" s="111">
        <f t="shared" si="459"/>
        <v>0</v>
      </c>
      <c r="I3649" s="114"/>
    </row>
    <row r="3650" spans="1:9">
      <c r="B3650" s="100" t="s">
        <v>2838</v>
      </c>
      <c r="C3650" s="139" t="s">
        <v>5115</v>
      </c>
      <c r="D3650" s="539">
        <v>379.73</v>
      </c>
      <c r="E3650" s="365">
        <v>0</v>
      </c>
      <c r="F3650" s="45">
        <f t="shared" si="458"/>
        <v>0</v>
      </c>
      <c r="G3650" s="46">
        <f t="shared" si="459"/>
        <v>0</v>
      </c>
      <c r="H3650" s="45">
        <f t="shared" si="459"/>
        <v>0</v>
      </c>
    </row>
    <row r="3651" spans="1:9">
      <c r="B3651" s="100" t="s">
        <v>2839</v>
      </c>
      <c r="C3651" s="139" t="s">
        <v>5116</v>
      </c>
      <c r="D3651" s="539">
        <v>379.73</v>
      </c>
      <c r="E3651" s="365">
        <v>0</v>
      </c>
      <c r="F3651" s="45">
        <f t="shared" si="458"/>
        <v>0</v>
      </c>
      <c r="G3651" s="46">
        <f t="shared" si="459"/>
        <v>0</v>
      </c>
      <c r="H3651" s="45">
        <f t="shared" si="459"/>
        <v>0</v>
      </c>
    </row>
    <row r="3652" spans="1:9">
      <c r="A3652" s="4">
        <v>304090018</v>
      </c>
      <c r="B3652" s="100" t="s">
        <v>1635</v>
      </c>
      <c r="C3652" s="100" t="s">
        <v>6807</v>
      </c>
      <c r="D3652" s="539">
        <v>1289.9000000000001</v>
      </c>
      <c r="E3652" s="365">
        <v>0</v>
      </c>
      <c r="F3652" s="45">
        <f t="shared" si="458"/>
        <v>0</v>
      </c>
      <c r="G3652" s="46">
        <f t="shared" si="459"/>
        <v>0</v>
      </c>
      <c r="H3652" s="45">
        <f t="shared" si="459"/>
        <v>0</v>
      </c>
    </row>
    <row r="3653" spans="1:9">
      <c r="A3653" s="4">
        <v>304090026</v>
      </c>
      <c r="B3653" s="100" t="s">
        <v>1637</v>
      </c>
      <c r="C3653" s="100" t="s">
        <v>6808</v>
      </c>
      <c r="D3653" s="539">
        <v>1071.9000000000001</v>
      </c>
      <c r="E3653" s="365">
        <v>0</v>
      </c>
      <c r="F3653" s="45">
        <f t="shared" si="458"/>
        <v>0</v>
      </c>
      <c r="G3653" s="46">
        <f t="shared" si="459"/>
        <v>0</v>
      </c>
      <c r="H3653" s="45">
        <f t="shared" si="459"/>
        <v>0</v>
      </c>
    </row>
    <row r="3654" spans="1:9">
      <c r="A3654" s="4">
        <v>304090034</v>
      </c>
      <c r="B3654" s="100" t="s">
        <v>1639</v>
      </c>
      <c r="C3654" s="100" t="s">
        <v>6809</v>
      </c>
      <c r="D3654" s="539">
        <v>1471.32</v>
      </c>
      <c r="E3654" s="365">
        <v>0</v>
      </c>
      <c r="F3654" s="45">
        <f t="shared" si="458"/>
        <v>0</v>
      </c>
      <c r="G3654" s="46">
        <f t="shared" si="459"/>
        <v>0</v>
      </c>
      <c r="H3654" s="45">
        <f t="shared" si="459"/>
        <v>0</v>
      </c>
    </row>
    <row r="3655" spans="1:9">
      <c r="A3655" s="4">
        <v>304090042</v>
      </c>
      <c r="B3655" s="100" t="s">
        <v>1641</v>
      </c>
      <c r="C3655" s="100" t="s">
        <v>6810</v>
      </c>
      <c r="D3655" s="539">
        <v>1810.32</v>
      </c>
      <c r="E3655" s="365">
        <v>0</v>
      </c>
      <c r="F3655" s="45">
        <f t="shared" si="458"/>
        <v>0</v>
      </c>
      <c r="G3655" s="46">
        <f t="shared" si="459"/>
        <v>0</v>
      </c>
      <c r="H3655" s="45">
        <f t="shared" si="459"/>
        <v>0</v>
      </c>
    </row>
    <row r="3656" spans="1:9">
      <c r="A3656" s="4" t="s">
        <v>1</v>
      </c>
      <c r="B3656" s="606" t="s">
        <v>7800</v>
      </c>
      <c r="C3656" s="607"/>
      <c r="D3656" s="18">
        <f>SUM(D3646:D3655)</f>
        <v>17588.48</v>
      </c>
      <c r="E3656" s="67">
        <f>SUM(E3646:E3655)</f>
        <v>0</v>
      </c>
      <c r="F3656" s="68">
        <f>SUM(F3646:F3655)</f>
        <v>0</v>
      </c>
      <c r="G3656" s="67">
        <f>SUM(G3646:G3655)</f>
        <v>0</v>
      </c>
      <c r="H3656" s="68">
        <f>SUM(H3646:H3655)</f>
        <v>0</v>
      </c>
    </row>
    <row r="3657" spans="1:9">
      <c r="A3657" s="4">
        <v>0</v>
      </c>
      <c r="B3657" s="36"/>
      <c r="C3657" s="36"/>
      <c r="D3657" s="35"/>
      <c r="E3657" s="34"/>
      <c r="F3657" s="35"/>
      <c r="G3657" s="16"/>
      <c r="H3657" s="16"/>
    </row>
    <row r="3658" spans="1:9">
      <c r="B3658" s="603" t="s">
        <v>6548</v>
      </c>
      <c r="C3658" s="603"/>
      <c r="D3658" s="268">
        <f>D3642+D3656</f>
        <v>21657.87</v>
      </c>
      <c r="E3658" s="269">
        <f>E3642+E3656</f>
        <v>0</v>
      </c>
      <c r="F3658" s="268">
        <f>F3642+F3656</f>
        <v>0</v>
      </c>
      <c r="G3658" s="269">
        <f>G3642+G3656</f>
        <v>0</v>
      </c>
      <c r="H3658" s="268">
        <f>H3642+H3656</f>
        <v>0</v>
      </c>
    </row>
    <row r="3659" spans="1:9">
      <c r="B3659" s="36"/>
      <c r="C3659" s="36"/>
      <c r="D3659" s="35"/>
      <c r="E3659" s="34"/>
      <c r="F3659" s="35"/>
      <c r="G3659" s="16"/>
      <c r="H3659" s="16"/>
    </row>
    <row r="3660" spans="1:9" ht="18" customHeight="1">
      <c r="A3660" s="4" t="s">
        <v>965</v>
      </c>
      <c r="B3660" s="585" t="s">
        <v>965</v>
      </c>
      <c r="C3660" s="586"/>
      <c r="D3660" s="604" t="str">
        <f>D$2519</f>
        <v xml:space="preserve">SIGTAP 08/25
Custo medio AIH
09/24 - 08/25 </v>
      </c>
      <c r="E3660" s="570" t="str">
        <f>E$861</f>
        <v>CNES_ESTABELECIMENTO</v>
      </c>
      <c r="F3660" s="570"/>
      <c r="G3660" s="570"/>
      <c r="H3660" s="570"/>
    </row>
    <row r="3661" spans="1:9" ht="18" customHeight="1">
      <c r="A3661" s="4">
        <v>0</v>
      </c>
      <c r="B3661" s="587"/>
      <c r="C3661" s="588"/>
      <c r="D3661" s="605"/>
      <c r="E3661" s="12" t="s">
        <v>12</v>
      </c>
      <c r="F3661" s="50" t="s">
        <v>3815</v>
      </c>
      <c r="G3661" s="51" t="s">
        <v>3756</v>
      </c>
      <c r="H3661" s="50" t="s">
        <v>3814</v>
      </c>
    </row>
    <row r="3662" spans="1:9">
      <c r="A3662" s="4">
        <v>403010047</v>
      </c>
      <c r="B3662" s="141" t="s">
        <v>1643</v>
      </c>
      <c r="C3662" s="141" t="s">
        <v>6556</v>
      </c>
      <c r="D3662" s="551">
        <v>2018.51</v>
      </c>
      <c r="E3662" s="368">
        <v>0</v>
      </c>
      <c r="F3662" s="45">
        <f t="shared" ref="F3662:F3693" si="463">D3662*E3662</f>
        <v>0</v>
      </c>
      <c r="G3662" s="46">
        <f t="shared" ref="G3662:G3693" si="464">E3662/12</f>
        <v>0</v>
      </c>
      <c r="H3662" s="45">
        <f t="shared" ref="H3662:H3693" si="465">F3662/12</f>
        <v>0</v>
      </c>
    </row>
    <row r="3663" spans="1:9">
      <c r="A3663" s="4">
        <v>403010055</v>
      </c>
      <c r="B3663" s="141" t="s">
        <v>1644</v>
      </c>
      <c r="C3663" s="141" t="s">
        <v>6557</v>
      </c>
      <c r="D3663" s="551">
        <v>2144.87</v>
      </c>
      <c r="E3663" s="368">
        <v>0</v>
      </c>
      <c r="F3663" s="45">
        <f t="shared" si="463"/>
        <v>0</v>
      </c>
      <c r="G3663" s="46">
        <f t="shared" si="464"/>
        <v>0</v>
      </c>
      <c r="H3663" s="45">
        <f t="shared" si="465"/>
        <v>0</v>
      </c>
    </row>
    <row r="3664" spans="1:9">
      <c r="A3664" s="4">
        <v>403010071</v>
      </c>
      <c r="B3664" s="141" t="s">
        <v>1645</v>
      </c>
      <c r="C3664" s="141" t="s">
        <v>6558</v>
      </c>
      <c r="D3664" s="551">
        <v>1980.66</v>
      </c>
      <c r="E3664" s="368">
        <v>0</v>
      </c>
      <c r="F3664" s="45">
        <f t="shared" si="463"/>
        <v>0</v>
      </c>
      <c r="G3664" s="46">
        <f t="shared" si="464"/>
        <v>0</v>
      </c>
      <c r="H3664" s="45">
        <f t="shared" si="465"/>
        <v>0</v>
      </c>
    </row>
    <row r="3665" spans="1:8">
      <c r="A3665" s="4">
        <v>403010110</v>
      </c>
      <c r="B3665" s="141" t="s">
        <v>1646</v>
      </c>
      <c r="C3665" s="141" t="s">
        <v>6559</v>
      </c>
      <c r="D3665" s="551">
        <v>2133.0700000000002</v>
      </c>
      <c r="E3665" s="368">
        <v>0</v>
      </c>
      <c r="F3665" s="45">
        <f t="shared" si="463"/>
        <v>0</v>
      </c>
      <c r="G3665" s="46">
        <f t="shared" si="464"/>
        <v>0</v>
      </c>
      <c r="H3665" s="45">
        <f t="shared" si="465"/>
        <v>0</v>
      </c>
    </row>
    <row r="3666" spans="1:8">
      <c r="A3666" s="4">
        <v>403010128</v>
      </c>
      <c r="B3666" s="141" t="s">
        <v>1647</v>
      </c>
      <c r="C3666" s="141" t="s">
        <v>6560</v>
      </c>
      <c r="D3666" s="551">
        <v>3169.61</v>
      </c>
      <c r="E3666" s="368">
        <v>0</v>
      </c>
      <c r="F3666" s="45">
        <f t="shared" si="463"/>
        <v>0</v>
      </c>
      <c r="G3666" s="46">
        <f t="shared" si="464"/>
        <v>0</v>
      </c>
      <c r="H3666" s="45">
        <f t="shared" si="465"/>
        <v>0</v>
      </c>
    </row>
    <row r="3667" spans="1:8">
      <c r="A3667" s="4">
        <v>403010136</v>
      </c>
      <c r="B3667" s="141" t="s">
        <v>1648</v>
      </c>
      <c r="C3667" s="141" t="s">
        <v>6561</v>
      </c>
      <c r="D3667" s="551">
        <v>2246.48</v>
      </c>
      <c r="E3667" s="368">
        <v>0</v>
      </c>
      <c r="F3667" s="45">
        <f t="shared" si="463"/>
        <v>0</v>
      </c>
      <c r="G3667" s="46">
        <f t="shared" si="464"/>
        <v>0</v>
      </c>
      <c r="H3667" s="45">
        <f t="shared" si="465"/>
        <v>0</v>
      </c>
    </row>
    <row r="3668" spans="1:8">
      <c r="A3668" s="4">
        <v>403010144</v>
      </c>
      <c r="B3668" s="141" t="s">
        <v>1649</v>
      </c>
      <c r="C3668" s="141" t="s">
        <v>6562</v>
      </c>
      <c r="D3668" s="551">
        <v>2018.51</v>
      </c>
      <c r="E3668" s="368">
        <v>0</v>
      </c>
      <c r="F3668" s="45">
        <f t="shared" si="463"/>
        <v>0</v>
      </c>
      <c r="G3668" s="46">
        <f t="shared" si="464"/>
        <v>0</v>
      </c>
      <c r="H3668" s="45">
        <f t="shared" si="465"/>
        <v>0</v>
      </c>
    </row>
    <row r="3669" spans="1:8">
      <c r="A3669" s="4">
        <v>403010217</v>
      </c>
      <c r="B3669" s="141" t="s">
        <v>1650</v>
      </c>
      <c r="C3669" s="141" t="s">
        <v>6563</v>
      </c>
      <c r="D3669" s="551">
        <v>2018.51</v>
      </c>
      <c r="E3669" s="368">
        <v>0</v>
      </c>
      <c r="F3669" s="45">
        <f t="shared" si="463"/>
        <v>0</v>
      </c>
      <c r="G3669" s="46">
        <f t="shared" si="464"/>
        <v>0</v>
      </c>
      <c r="H3669" s="45">
        <f t="shared" si="465"/>
        <v>0</v>
      </c>
    </row>
    <row r="3670" spans="1:8">
      <c r="A3670" s="4">
        <v>403010225</v>
      </c>
      <c r="B3670" s="141" t="s">
        <v>1651</v>
      </c>
      <c r="C3670" s="141" t="s">
        <v>6564</v>
      </c>
      <c r="D3670" s="551">
        <v>1343.12</v>
      </c>
      <c r="E3670" s="368">
        <v>0</v>
      </c>
      <c r="F3670" s="45">
        <f t="shared" si="463"/>
        <v>0</v>
      </c>
      <c r="G3670" s="46">
        <f t="shared" si="464"/>
        <v>0</v>
      </c>
      <c r="H3670" s="45">
        <f t="shared" si="465"/>
        <v>0</v>
      </c>
    </row>
    <row r="3671" spans="1:8">
      <c r="A3671" s="4">
        <v>403010233</v>
      </c>
      <c r="B3671" s="141" t="s">
        <v>1652</v>
      </c>
      <c r="C3671" s="141" t="s">
        <v>6565</v>
      </c>
      <c r="D3671" s="551">
        <v>1446.84</v>
      </c>
      <c r="E3671" s="368">
        <v>0</v>
      </c>
      <c r="F3671" s="45">
        <f t="shared" si="463"/>
        <v>0</v>
      </c>
      <c r="G3671" s="46">
        <f t="shared" si="464"/>
        <v>0</v>
      </c>
      <c r="H3671" s="45">
        <f t="shared" si="465"/>
        <v>0</v>
      </c>
    </row>
    <row r="3672" spans="1:8">
      <c r="A3672" s="4">
        <v>403010241</v>
      </c>
      <c r="B3672" s="141" t="s">
        <v>1653</v>
      </c>
      <c r="C3672" s="141" t="s">
        <v>6566</v>
      </c>
      <c r="D3672" s="551">
        <v>2018.51</v>
      </c>
      <c r="E3672" s="368">
        <v>0</v>
      </c>
      <c r="F3672" s="45">
        <f t="shared" si="463"/>
        <v>0</v>
      </c>
      <c r="G3672" s="46">
        <f t="shared" si="464"/>
        <v>0</v>
      </c>
      <c r="H3672" s="45">
        <f t="shared" si="465"/>
        <v>0</v>
      </c>
    </row>
    <row r="3673" spans="1:8">
      <c r="A3673" s="4">
        <v>403010250</v>
      </c>
      <c r="B3673" s="141" t="s">
        <v>1654</v>
      </c>
      <c r="C3673" s="141" t="s">
        <v>6567</v>
      </c>
      <c r="D3673" s="551">
        <v>2018.51</v>
      </c>
      <c r="E3673" s="368">
        <v>0</v>
      </c>
      <c r="F3673" s="45">
        <f t="shared" si="463"/>
        <v>0</v>
      </c>
      <c r="G3673" s="46">
        <f t="shared" si="464"/>
        <v>0</v>
      </c>
      <c r="H3673" s="45">
        <f t="shared" si="465"/>
        <v>0</v>
      </c>
    </row>
    <row r="3674" spans="1:8">
      <c r="A3674" s="4">
        <v>403010292</v>
      </c>
      <c r="B3674" s="141" t="s">
        <v>1655</v>
      </c>
      <c r="C3674" s="141" t="s">
        <v>6568</v>
      </c>
      <c r="D3674" s="551">
        <v>1625.05</v>
      </c>
      <c r="E3674" s="368">
        <v>0</v>
      </c>
      <c r="F3674" s="45">
        <f t="shared" si="463"/>
        <v>0</v>
      </c>
      <c r="G3674" s="46">
        <f t="shared" si="464"/>
        <v>0</v>
      </c>
      <c r="H3674" s="45">
        <f t="shared" si="465"/>
        <v>0</v>
      </c>
    </row>
    <row r="3675" spans="1:8">
      <c r="A3675" s="4">
        <v>403010330</v>
      </c>
      <c r="B3675" s="141" t="s">
        <v>1656</v>
      </c>
      <c r="C3675" s="141" t="s">
        <v>6569</v>
      </c>
      <c r="D3675" s="551">
        <v>1906.52</v>
      </c>
      <c r="E3675" s="368">
        <v>0</v>
      </c>
      <c r="F3675" s="45">
        <f t="shared" si="463"/>
        <v>0</v>
      </c>
      <c r="G3675" s="46">
        <f t="shared" si="464"/>
        <v>0</v>
      </c>
      <c r="H3675" s="45">
        <f t="shared" si="465"/>
        <v>0</v>
      </c>
    </row>
    <row r="3676" spans="1:8">
      <c r="A3676" s="4">
        <v>403010357</v>
      </c>
      <c r="B3676" s="141" t="s">
        <v>1657</v>
      </c>
      <c r="C3676" s="141" t="s">
        <v>6570</v>
      </c>
      <c r="D3676" s="551">
        <v>702.09</v>
      </c>
      <c r="E3676" s="368">
        <v>0</v>
      </c>
      <c r="F3676" s="45">
        <f t="shared" si="463"/>
        <v>0</v>
      </c>
      <c r="G3676" s="46">
        <f t="shared" si="464"/>
        <v>0</v>
      </c>
      <c r="H3676" s="45">
        <f t="shared" si="465"/>
        <v>0</v>
      </c>
    </row>
    <row r="3677" spans="1:8">
      <c r="A3677" s="4">
        <v>403020018</v>
      </c>
      <c r="B3677" s="141" t="s">
        <v>2885</v>
      </c>
      <c r="C3677" s="141" t="s">
        <v>6571</v>
      </c>
      <c r="D3677" s="551">
        <v>1657.64</v>
      </c>
      <c r="E3677" s="368">
        <v>0</v>
      </c>
      <c r="F3677" s="45">
        <f t="shared" si="463"/>
        <v>0</v>
      </c>
      <c r="G3677" s="46">
        <f t="shared" si="464"/>
        <v>0</v>
      </c>
      <c r="H3677" s="45">
        <f t="shared" si="465"/>
        <v>0</v>
      </c>
    </row>
    <row r="3678" spans="1:8">
      <c r="A3678" s="4">
        <v>403020026</v>
      </c>
      <c r="B3678" s="141" t="s">
        <v>1658</v>
      </c>
      <c r="C3678" s="141" t="s">
        <v>6572</v>
      </c>
      <c r="D3678" s="551">
        <v>1797.49</v>
      </c>
      <c r="E3678" s="368">
        <v>0</v>
      </c>
      <c r="F3678" s="45">
        <f t="shared" si="463"/>
        <v>0</v>
      </c>
      <c r="G3678" s="46">
        <f t="shared" si="464"/>
        <v>0</v>
      </c>
      <c r="H3678" s="45">
        <f t="shared" si="465"/>
        <v>0</v>
      </c>
    </row>
    <row r="3679" spans="1:8">
      <c r="A3679" s="4">
        <v>403020034</v>
      </c>
      <c r="B3679" s="141" t="s">
        <v>1659</v>
      </c>
      <c r="C3679" s="141" t="s">
        <v>6573</v>
      </c>
      <c r="D3679" s="551">
        <v>1797.49</v>
      </c>
      <c r="E3679" s="368">
        <v>0</v>
      </c>
      <c r="F3679" s="45">
        <f t="shared" si="463"/>
        <v>0</v>
      </c>
      <c r="G3679" s="46">
        <f t="shared" si="464"/>
        <v>0</v>
      </c>
      <c r="H3679" s="45">
        <f t="shared" si="465"/>
        <v>0</v>
      </c>
    </row>
    <row r="3680" spans="1:8">
      <c r="A3680" s="4">
        <v>403020042</v>
      </c>
      <c r="B3680" s="141" t="s">
        <v>1660</v>
      </c>
      <c r="C3680" s="141" t="s">
        <v>6574</v>
      </c>
      <c r="D3680" s="551">
        <v>800.7</v>
      </c>
      <c r="E3680" s="368">
        <v>0</v>
      </c>
      <c r="F3680" s="45">
        <f t="shared" si="463"/>
        <v>0</v>
      </c>
      <c r="G3680" s="46">
        <f t="shared" si="464"/>
        <v>0</v>
      </c>
      <c r="H3680" s="45">
        <f t="shared" si="465"/>
        <v>0</v>
      </c>
    </row>
    <row r="3681" spans="1:9">
      <c r="A3681" s="4">
        <v>403020050</v>
      </c>
      <c r="B3681" s="141" t="s">
        <v>1661</v>
      </c>
      <c r="C3681" s="141" t="s">
        <v>6575</v>
      </c>
      <c r="D3681" s="551">
        <v>1521.84</v>
      </c>
      <c r="E3681" s="368">
        <v>0</v>
      </c>
      <c r="F3681" s="45">
        <f t="shared" si="463"/>
        <v>0</v>
      </c>
      <c r="G3681" s="46">
        <f t="shared" si="464"/>
        <v>0</v>
      </c>
      <c r="H3681" s="45">
        <f t="shared" si="465"/>
        <v>0</v>
      </c>
    </row>
    <row r="3682" spans="1:9">
      <c r="A3682" s="4">
        <v>403020069</v>
      </c>
      <c r="B3682" s="141" t="s">
        <v>1662</v>
      </c>
      <c r="C3682" s="141" t="s">
        <v>6576</v>
      </c>
      <c r="D3682" s="551">
        <v>785.04</v>
      </c>
      <c r="E3682" s="368">
        <v>0</v>
      </c>
      <c r="F3682" s="45">
        <f t="shared" si="463"/>
        <v>0</v>
      </c>
      <c r="G3682" s="46">
        <f t="shared" si="464"/>
        <v>0</v>
      </c>
      <c r="H3682" s="45">
        <f t="shared" si="465"/>
        <v>0</v>
      </c>
    </row>
    <row r="3683" spans="1:9">
      <c r="A3683" s="4">
        <v>403020093</v>
      </c>
      <c r="B3683" s="141" t="s">
        <v>1663</v>
      </c>
      <c r="C3683" s="141" t="s">
        <v>6577</v>
      </c>
      <c r="D3683" s="551">
        <v>1401.75</v>
      </c>
      <c r="E3683" s="368">
        <v>0</v>
      </c>
      <c r="F3683" s="45">
        <f t="shared" si="463"/>
        <v>0</v>
      </c>
      <c r="G3683" s="46">
        <f t="shared" si="464"/>
        <v>0</v>
      </c>
      <c r="H3683" s="45">
        <f t="shared" si="465"/>
        <v>0</v>
      </c>
    </row>
    <row r="3684" spans="1:9">
      <c r="A3684" s="4">
        <v>403020115</v>
      </c>
      <c r="B3684" s="141" t="s">
        <v>1664</v>
      </c>
      <c r="C3684" s="141" t="s">
        <v>6578</v>
      </c>
      <c r="D3684" s="551">
        <v>1856.81</v>
      </c>
      <c r="E3684" s="368">
        <v>0</v>
      </c>
      <c r="F3684" s="45">
        <f t="shared" si="463"/>
        <v>0</v>
      </c>
      <c r="G3684" s="46">
        <f t="shared" si="464"/>
        <v>0</v>
      </c>
      <c r="H3684" s="45">
        <f t="shared" si="465"/>
        <v>0</v>
      </c>
    </row>
    <row r="3685" spans="1:9">
      <c r="A3685" s="4">
        <v>403020131</v>
      </c>
      <c r="B3685" s="141" t="s">
        <v>1665</v>
      </c>
      <c r="C3685" s="141" t="s">
        <v>6579</v>
      </c>
      <c r="D3685" s="551">
        <v>1318.46</v>
      </c>
      <c r="E3685" s="368">
        <v>0</v>
      </c>
      <c r="F3685" s="45">
        <f t="shared" si="463"/>
        <v>0</v>
      </c>
      <c r="G3685" s="46">
        <f t="shared" si="464"/>
        <v>0</v>
      </c>
      <c r="H3685" s="45">
        <f t="shared" si="465"/>
        <v>0</v>
      </c>
    </row>
    <row r="3686" spans="1:9">
      <c r="A3686" s="4">
        <v>403030013</v>
      </c>
      <c r="B3686" s="141" t="s">
        <v>1666</v>
      </c>
      <c r="C3686" s="141" t="s">
        <v>6580</v>
      </c>
      <c r="D3686" s="551">
        <v>459.18</v>
      </c>
      <c r="E3686" s="368">
        <v>0</v>
      </c>
      <c r="F3686" s="45">
        <f t="shared" si="463"/>
        <v>0</v>
      </c>
      <c r="G3686" s="46">
        <f t="shared" si="464"/>
        <v>0</v>
      </c>
      <c r="H3686" s="45">
        <f t="shared" si="465"/>
        <v>0</v>
      </c>
    </row>
    <row r="3687" spans="1:9">
      <c r="A3687" s="4">
        <v>403030021</v>
      </c>
      <c r="B3687" s="141" t="s">
        <v>1667</v>
      </c>
      <c r="C3687" s="141" t="s">
        <v>6581</v>
      </c>
      <c r="D3687" s="551">
        <v>1847.07</v>
      </c>
      <c r="E3687" s="368">
        <v>0</v>
      </c>
      <c r="F3687" s="45">
        <f t="shared" si="463"/>
        <v>0</v>
      </c>
      <c r="G3687" s="46">
        <f t="shared" si="464"/>
        <v>0</v>
      </c>
      <c r="H3687" s="45">
        <f t="shared" si="465"/>
        <v>0</v>
      </c>
    </row>
    <row r="3688" spans="1:9">
      <c r="A3688" s="4">
        <v>403030030</v>
      </c>
      <c r="B3688" s="141" t="s">
        <v>1668</v>
      </c>
      <c r="C3688" s="141" t="s">
        <v>6582</v>
      </c>
      <c r="D3688" s="551">
        <v>1980.66</v>
      </c>
      <c r="E3688" s="368">
        <v>0</v>
      </c>
      <c r="F3688" s="45">
        <f t="shared" si="463"/>
        <v>0</v>
      </c>
      <c r="G3688" s="46">
        <f t="shared" si="464"/>
        <v>0</v>
      </c>
      <c r="H3688" s="45">
        <f t="shared" si="465"/>
        <v>0</v>
      </c>
    </row>
    <row r="3689" spans="1:9">
      <c r="A3689" s="4">
        <v>403030048</v>
      </c>
      <c r="B3689" s="141" t="s">
        <v>1669</v>
      </c>
      <c r="C3689" s="141" t="s">
        <v>6583</v>
      </c>
      <c r="D3689" s="551">
        <v>3321.14</v>
      </c>
      <c r="E3689" s="368">
        <v>0</v>
      </c>
      <c r="F3689" s="111">
        <f t="shared" si="463"/>
        <v>0</v>
      </c>
      <c r="G3689" s="64">
        <f t="shared" si="464"/>
        <v>0</v>
      </c>
      <c r="H3689" s="111">
        <f t="shared" si="465"/>
        <v>0</v>
      </c>
      <c r="I3689" s="114"/>
    </row>
    <row r="3690" spans="1:9">
      <c r="A3690" s="4">
        <v>403030056</v>
      </c>
      <c r="B3690" s="141" t="s">
        <v>1670</v>
      </c>
      <c r="C3690" s="141" t="s">
        <v>6584</v>
      </c>
      <c r="D3690" s="551">
        <v>1900.97</v>
      </c>
      <c r="E3690" s="368">
        <v>0</v>
      </c>
      <c r="F3690" s="45">
        <f t="shared" si="463"/>
        <v>0</v>
      </c>
      <c r="G3690" s="46">
        <f t="shared" si="464"/>
        <v>0</v>
      </c>
      <c r="H3690" s="45">
        <f t="shared" si="465"/>
        <v>0</v>
      </c>
    </row>
    <row r="3691" spans="1:9">
      <c r="A3691" s="4">
        <v>403030064</v>
      </c>
      <c r="B3691" s="141" t="s">
        <v>1671</v>
      </c>
      <c r="C3691" s="141" t="s">
        <v>6585</v>
      </c>
      <c r="D3691" s="551">
        <v>1500.72</v>
      </c>
      <c r="E3691" s="368">
        <v>0</v>
      </c>
      <c r="F3691" s="45">
        <f t="shared" si="463"/>
        <v>0</v>
      </c>
      <c r="G3691" s="46">
        <f t="shared" si="464"/>
        <v>0</v>
      </c>
      <c r="H3691" s="45">
        <f t="shared" si="465"/>
        <v>0</v>
      </c>
    </row>
    <row r="3692" spans="1:9">
      <c r="A3692" s="4">
        <v>403030080</v>
      </c>
      <c r="B3692" s="141" t="s">
        <v>1672</v>
      </c>
      <c r="C3692" s="141" t="s">
        <v>6586</v>
      </c>
      <c r="D3692" s="551">
        <v>2991.07</v>
      </c>
      <c r="E3692" s="368">
        <v>0</v>
      </c>
      <c r="F3692" s="45">
        <f t="shared" si="463"/>
        <v>0</v>
      </c>
      <c r="G3692" s="46">
        <f t="shared" si="464"/>
        <v>0</v>
      </c>
      <c r="H3692" s="45">
        <f t="shared" si="465"/>
        <v>0</v>
      </c>
    </row>
    <row r="3693" spans="1:9">
      <c r="A3693" s="4">
        <v>403030099</v>
      </c>
      <c r="B3693" s="141" t="s">
        <v>1673</v>
      </c>
      <c r="C3693" s="141" t="s">
        <v>6587</v>
      </c>
      <c r="D3693" s="551">
        <v>2605.25</v>
      </c>
      <c r="E3693" s="368">
        <v>0</v>
      </c>
      <c r="F3693" s="45">
        <f t="shared" si="463"/>
        <v>0</v>
      </c>
      <c r="G3693" s="46">
        <f t="shared" si="464"/>
        <v>0</v>
      </c>
      <c r="H3693" s="45">
        <f t="shared" si="465"/>
        <v>0</v>
      </c>
    </row>
    <row r="3694" spans="1:9">
      <c r="A3694" s="4">
        <v>403030102</v>
      </c>
      <c r="B3694" s="141" t="s">
        <v>1674</v>
      </c>
      <c r="C3694" s="141" t="s">
        <v>6588</v>
      </c>
      <c r="D3694" s="551">
        <v>3143.88</v>
      </c>
      <c r="E3694" s="368">
        <v>0</v>
      </c>
      <c r="F3694" s="45">
        <f t="shared" ref="F3694:F3751" si="466">D3694*E3694</f>
        <v>0</v>
      </c>
      <c r="G3694" s="46">
        <f t="shared" ref="G3694:G3751" si="467">E3694/12</f>
        <v>0</v>
      </c>
      <c r="H3694" s="45">
        <f t="shared" ref="H3694:H3751" si="468">F3694/12</f>
        <v>0</v>
      </c>
    </row>
    <row r="3695" spans="1:9">
      <c r="A3695" s="4">
        <v>403030110</v>
      </c>
      <c r="B3695" s="141" t="s">
        <v>1675</v>
      </c>
      <c r="C3695" s="141" t="s">
        <v>6589</v>
      </c>
      <c r="D3695" s="551">
        <v>2644.92</v>
      </c>
      <c r="E3695" s="368">
        <v>0</v>
      </c>
      <c r="F3695" s="45">
        <f t="shared" si="466"/>
        <v>0</v>
      </c>
      <c r="G3695" s="46">
        <f t="shared" si="467"/>
        <v>0</v>
      </c>
      <c r="H3695" s="45">
        <f t="shared" si="468"/>
        <v>0</v>
      </c>
    </row>
    <row r="3696" spans="1:9">
      <c r="A3696" s="4">
        <v>403030129</v>
      </c>
      <c r="B3696" s="141" t="s">
        <v>1676</v>
      </c>
      <c r="C3696" s="141" t="s">
        <v>6590</v>
      </c>
      <c r="D3696" s="551">
        <v>1101.76</v>
      </c>
      <c r="E3696" s="368">
        <v>0</v>
      </c>
      <c r="F3696" s="45">
        <f t="shared" si="466"/>
        <v>0</v>
      </c>
      <c r="G3696" s="46">
        <f t="shared" si="467"/>
        <v>0</v>
      </c>
      <c r="H3696" s="45">
        <f t="shared" si="468"/>
        <v>0</v>
      </c>
    </row>
    <row r="3697" spans="1:8">
      <c r="A3697" s="4">
        <v>403030137</v>
      </c>
      <c r="B3697" s="141" t="s">
        <v>1677</v>
      </c>
      <c r="C3697" s="141" t="s">
        <v>6591</v>
      </c>
      <c r="D3697" s="551">
        <v>3636.09</v>
      </c>
      <c r="E3697" s="368">
        <v>0</v>
      </c>
      <c r="F3697" s="45">
        <f t="shared" si="466"/>
        <v>0</v>
      </c>
      <c r="G3697" s="46">
        <f t="shared" si="467"/>
        <v>0</v>
      </c>
      <c r="H3697" s="45">
        <f t="shared" si="468"/>
        <v>0</v>
      </c>
    </row>
    <row r="3698" spans="1:8">
      <c r="A3698" s="4">
        <v>403030145</v>
      </c>
      <c r="B3698" s="141" t="s">
        <v>1678</v>
      </c>
      <c r="C3698" s="141" t="s">
        <v>6592</v>
      </c>
      <c r="D3698" s="551">
        <v>2664.13</v>
      </c>
      <c r="E3698" s="368">
        <v>0</v>
      </c>
      <c r="F3698" s="45">
        <f t="shared" si="466"/>
        <v>0</v>
      </c>
      <c r="G3698" s="46">
        <f t="shared" si="467"/>
        <v>0</v>
      </c>
      <c r="H3698" s="45">
        <f t="shared" si="468"/>
        <v>0</v>
      </c>
    </row>
    <row r="3699" spans="1:8">
      <c r="A3699" s="4">
        <v>403030153</v>
      </c>
      <c r="B3699" s="141" t="s">
        <v>1679</v>
      </c>
      <c r="C3699" s="141" t="s">
        <v>6593</v>
      </c>
      <c r="D3699" s="551">
        <v>3159.63</v>
      </c>
      <c r="E3699" s="368">
        <v>0</v>
      </c>
      <c r="F3699" s="45">
        <f t="shared" si="466"/>
        <v>0</v>
      </c>
      <c r="G3699" s="46">
        <f t="shared" si="467"/>
        <v>0</v>
      </c>
      <c r="H3699" s="45">
        <f t="shared" si="468"/>
        <v>0</v>
      </c>
    </row>
    <row r="3700" spans="1:8">
      <c r="A3700" s="4">
        <v>403030161</v>
      </c>
      <c r="B3700" s="141" t="s">
        <v>1680</v>
      </c>
      <c r="C3700" s="141" t="s">
        <v>6594</v>
      </c>
      <c r="D3700" s="551">
        <v>3824.25</v>
      </c>
      <c r="E3700" s="368">
        <v>0</v>
      </c>
      <c r="F3700" s="45">
        <f t="shared" si="466"/>
        <v>0</v>
      </c>
      <c r="G3700" s="46">
        <f t="shared" si="467"/>
        <v>0</v>
      </c>
      <c r="H3700" s="45">
        <f t="shared" si="468"/>
        <v>0</v>
      </c>
    </row>
    <row r="3701" spans="1:8">
      <c r="A3701" s="4">
        <v>403030170</v>
      </c>
      <c r="B3701" s="141" t="s">
        <v>1681</v>
      </c>
      <c r="C3701" s="141" t="s">
        <v>6595</v>
      </c>
      <c r="D3701" s="551">
        <v>1875.12</v>
      </c>
      <c r="E3701" s="368">
        <v>0</v>
      </c>
      <c r="F3701" s="45">
        <f t="shared" si="466"/>
        <v>0</v>
      </c>
      <c r="G3701" s="46">
        <f t="shared" si="467"/>
        <v>0</v>
      </c>
      <c r="H3701" s="45">
        <f t="shared" si="468"/>
        <v>0</v>
      </c>
    </row>
    <row r="3702" spans="1:8">
      <c r="A3702" s="4">
        <v>403040019</v>
      </c>
      <c r="B3702" s="141" t="s">
        <v>1682</v>
      </c>
      <c r="C3702" s="141" t="s">
        <v>6596</v>
      </c>
      <c r="D3702" s="551">
        <v>4846.8900000000003</v>
      </c>
      <c r="E3702" s="368">
        <v>0</v>
      </c>
      <c r="F3702" s="45">
        <f t="shared" si="466"/>
        <v>0</v>
      </c>
      <c r="G3702" s="46">
        <f t="shared" si="467"/>
        <v>0</v>
      </c>
      <c r="H3702" s="45">
        <f t="shared" si="468"/>
        <v>0</v>
      </c>
    </row>
    <row r="3703" spans="1:8">
      <c r="A3703" s="4">
        <v>403040027</v>
      </c>
      <c r="B3703" s="141" t="s">
        <v>1683</v>
      </c>
      <c r="C3703" s="141" t="s">
        <v>6597</v>
      </c>
      <c r="D3703" s="551">
        <v>2991.07</v>
      </c>
      <c r="E3703" s="368">
        <v>0</v>
      </c>
      <c r="F3703" s="45">
        <f t="shared" si="466"/>
        <v>0</v>
      </c>
      <c r="G3703" s="46">
        <f t="shared" si="467"/>
        <v>0</v>
      </c>
      <c r="H3703" s="45">
        <f t="shared" si="468"/>
        <v>0</v>
      </c>
    </row>
    <row r="3704" spans="1:8">
      <c r="A3704" s="4">
        <v>403040051</v>
      </c>
      <c r="B3704" s="141" t="s">
        <v>1684</v>
      </c>
      <c r="C3704" s="141" t="s">
        <v>6598</v>
      </c>
      <c r="D3704" s="551">
        <v>2907.65</v>
      </c>
      <c r="E3704" s="368">
        <v>0</v>
      </c>
      <c r="F3704" s="45">
        <f t="shared" si="466"/>
        <v>0</v>
      </c>
      <c r="G3704" s="46">
        <f t="shared" si="467"/>
        <v>0</v>
      </c>
      <c r="H3704" s="45">
        <f t="shared" si="468"/>
        <v>0</v>
      </c>
    </row>
    <row r="3705" spans="1:8">
      <c r="B3705" s="141" t="s">
        <v>2887</v>
      </c>
      <c r="C3705" s="141" t="s">
        <v>5117</v>
      </c>
      <c r="D3705" s="551">
        <v>3042.05</v>
      </c>
      <c r="E3705" s="368">
        <v>0</v>
      </c>
      <c r="F3705" s="45">
        <f t="shared" si="466"/>
        <v>0</v>
      </c>
      <c r="G3705" s="46">
        <f t="shared" si="467"/>
        <v>0</v>
      </c>
      <c r="H3705" s="45">
        <f t="shared" si="468"/>
        <v>0</v>
      </c>
    </row>
    <row r="3706" spans="1:8">
      <c r="B3706" s="141" t="s">
        <v>1685</v>
      </c>
      <c r="C3706" s="141" t="s">
        <v>5118</v>
      </c>
      <c r="D3706" s="551">
        <v>3457.55</v>
      </c>
      <c r="E3706" s="368">
        <v>0</v>
      </c>
      <c r="F3706" s="45">
        <f t="shared" si="466"/>
        <v>0</v>
      </c>
      <c r="G3706" s="46">
        <f t="shared" si="467"/>
        <v>0</v>
      </c>
      <c r="H3706" s="45">
        <f t="shared" si="468"/>
        <v>0</v>
      </c>
    </row>
    <row r="3707" spans="1:8">
      <c r="B3707" s="141" t="s">
        <v>1686</v>
      </c>
      <c r="C3707" s="141" t="s">
        <v>5119</v>
      </c>
      <c r="D3707" s="551">
        <v>2008.01</v>
      </c>
      <c r="E3707" s="368">
        <v>0</v>
      </c>
      <c r="F3707" s="45">
        <f t="shared" si="466"/>
        <v>0</v>
      </c>
      <c r="G3707" s="46">
        <f t="shared" si="467"/>
        <v>0</v>
      </c>
      <c r="H3707" s="45">
        <f t="shared" si="468"/>
        <v>0</v>
      </c>
    </row>
    <row r="3708" spans="1:8">
      <c r="B3708" s="141" t="s">
        <v>1687</v>
      </c>
      <c r="C3708" s="141" t="s">
        <v>5120</v>
      </c>
      <c r="D3708" s="551">
        <v>3159.63</v>
      </c>
      <c r="E3708" s="368">
        <v>0</v>
      </c>
      <c r="F3708" s="45">
        <f t="shared" si="466"/>
        <v>0</v>
      </c>
      <c r="G3708" s="46">
        <f t="shared" si="467"/>
        <v>0</v>
      </c>
      <c r="H3708" s="45">
        <f t="shared" si="468"/>
        <v>0</v>
      </c>
    </row>
    <row r="3709" spans="1:8">
      <c r="B3709" s="141" t="s">
        <v>2888</v>
      </c>
      <c r="C3709" s="141" t="s">
        <v>6599</v>
      </c>
      <c r="D3709" s="551">
        <v>3645.71</v>
      </c>
      <c r="E3709" s="368">
        <v>0</v>
      </c>
      <c r="F3709" s="45">
        <f t="shared" si="466"/>
        <v>0</v>
      </c>
      <c r="G3709" s="46">
        <f t="shared" si="467"/>
        <v>0</v>
      </c>
      <c r="H3709" s="45">
        <f t="shared" si="468"/>
        <v>0</v>
      </c>
    </row>
    <row r="3710" spans="1:8">
      <c r="B3710" s="141" t="s">
        <v>1688</v>
      </c>
      <c r="C3710" s="141" t="s">
        <v>5121</v>
      </c>
      <c r="D3710" s="551">
        <v>3159.63</v>
      </c>
      <c r="E3710" s="368">
        <v>0</v>
      </c>
      <c r="F3710" s="45">
        <f t="shared" si="466"/>
        <v>0</v>
      </c>
      <c r="G3710" s="46">
        <f t="shared" si="467"/>
        <v>0</v>
      </c>
      <c r="H3710" s="45">
        <f t="shared" si="468"/>
        <v>0</v>
      </c>
    </row>
    <row r="3711" spans="1:8">
      <c r="B3711" s="141" t="s">
        <v>2889</v>
      </c>
      <c r="C3711" s="141" t="s">
        <v>5122</v>
      </c>
      <c r="D3711" s="551">
        <v>3645.71</v>
      </c>
      <c r="E3711" s="368">
        <v>0</v>
      </c>
      <c r="F3711" s="45">
        <f t="shared" si="466"/>
        <v>0</v>
      </c>
      <c r="G3711" s="46">
        <f t="shared" si="467"/>
        <v>0</v>
      </c>
      <c r="H3711" s="45">
        <f t="shared" si="468"/>
        <v>0</v>
      </c>
    </row>
    <row r="3712" spans="1:8">
      <c r="B3712" s="141" t="s">
        <v>1689</v>
      </c>
      <c r="C3712" s="141" t="s">
        <v>5123</v>
      </c>
      <c r="D3712" s="551">
        <v>564.29</v>
      </c>
      <c r="E3712" s="368">
        <v>0</v>
      </c>
      <c r="F3712" s="45">
        <f t="shared" si="466"/>
        <v>0</v>
      </c>
      <c r="G3712" s="46">
        <f t="shared" si="467"/>
        <v>0</v>
      </c>
      <c r="H3712" s="45">
        <f t="shared" si="468"/>
        <v>0</v>
      </c>
    </row>
    <row r="3713" spans="2:8">
      <c r="B3713" s="141" t="s">
        <v>2892</v>
      </c>
      <c r="C3713" s="141" t="s">
        <v>5124</v>
      </c>
      <c r="D3713" s="551">
        <v>1988.31</v>
      </c>
      <c r="E3713" s="368">
        <v>0</v>
      </c>
      <c r="F3713" s="45">
        <f t="shared" si="466"/>
        <v>0</v>
      </c>
      <c r="G3713" s="46">
        <f t="shared" si="467"/>
        <v>0</v>
      </c>
      <c r="H3713" s="45">
        <f t="shared" si="468"/>
        <v>0</v>
      </c>
    </row>
    <row r="3714" spans="2:8">
      <c r="B3714" s="141" t="s">
        <v>1690</v>
      </c>
      <c r="C3714" s="141" t="s">
        <v>5125</v>
      </c>
      <c r="D3714" s="551">
        <v>1328.41</v>
      </c>
      <c r="E3714" s="368">
        <v>0</v>
      </c>
      <c r="F3714" s="45">
        <f t="shared" si="466"/>
        <v>0</v>
      </c>
      <c r="G3714" s="46">
        <f t="shared" si="467"/>
        <v>0</v>
      </c>
      <c r="H3714" s="45">
        <f t="shared" si="468"/>
        <v>0</v>
      </c>
    </row>
    <row r="3715" spans="2:8">
      <c r="B3715" s="141" t="s">
        <v>2893</v>
      </c>
      <c r="C3715" s="141" t="s">
        <v>5126</v>
      </c>
      <c r="D3715" s="551">
        <v>850.16</v>
      </c>
      <c r="E3715" s="368">
        <v>0</v>
      </c>
      <c r="F3715" s="45">
        <f t="shared" si="466"/>
        <v>0</v>
      </c>
      <c r="G3715" s="46">
        <f t="shared" si="467"/>
        <v>0</v>
      </c>
      <c r="H3715" s="45">
        <f t="shared" si="468"/>
        <v>0</v>
      </c>
    </row>
    <row r="3716" spans="2:8">
      <c r="B3716" s="141" t="s">
        <v>1691</v>
      </c>
      <c r="C3716" s="141" t="s">
        <v>5127</v>
      </c>
      <c r="D3716" s="551">
        <v>1578.66</v>
      </c>
      <c r="E3716" s="368">
        <v>0</v>
      </c>
      <c r="F3716" s="45">
        <f t="shared" si="466"/>
        <v>0</v>
      </c>
      <c r="G3716" s="46">
        <f t="shared" si="467"/>
        <v>0</v>
      </c>
      <c r="H3716" s="45">
        <f t="shared" si="468"/>
        <v>0</v>
      </c>
    </row>
    <row r="3717" spans="2:8">
      <c r="B3717" s="141" t="s">
        <v>1692</v>
      </c>
      <c r="C3717" s="141" t="s">
        <v>5128</v>
      </c>
      <c r="D3717" s="551">
        <v>1423.23</v>
      </c>
      <c r="E3717" s="368">
        <v>0</v>
      </c>
      <c r="F3717" s="45">
        <f t="shared" si="466"/>
        <v>0</v>
      </c>
      <c r="G3717" s="46">
        <f t="shared" si="467"/>
        <v>0</v>
      </c>
      <c r="H3717" s="45">
        <f t="shared" si="468"/>
        <v>0</v>
      </c>
    </row>
    <row r="3718" spans="2:8">
      <c r="B3718" s="141" t="s">
        <v>1693</v>
      </c>
      <c r="C3718" s="141" t="s">
        <v>6600</v>
      </c>
      <c r="D3718" s="551">
        <v>1328.41</v>
      </c>
      <c r="E3718" s="368">
        <v>0</v>
      </c>
      <c r="F3718" s="45">
        <f t="shared" si="466"/>
        <v>0</v>
      </c>
      <c r="G3718" s="46">
        <f t="shared" si="467"/>
        <v>0</v>
      </c>
      <c r="H3718" s="45">
        <f t="shared" si="468"/>
        <v>0</v>
      </c>
    </row>
    <row r="3719" spans="2:8">
      <c r="B3719" s="141" t="s">
        <v>1694</v>
      </c>
      <c r="C3719" s="141" t="s">
        <v>5129</v>
      </c>
      <c r="D3719" s="551">
        <v>1516.18</v>
      </c>
      <c r="E3719" s="368">
        <v>0</v>
      </c>
      <c r="F3719" s="45">
        <f t="shared" si="466"/>
        <v>0</v>
      </c>
      <c r="G3719" s="46">
        <f t="shared" si="467"/>
        <v>0</v>
      </c>
      <c r="H3719" s="45">
        <f t="shared" si="468"/>
        <v>0</v>
      </c>
    </row>
    <row r="3720" spans="2:8">
      <c r="B3720" s="141" t="s">
        <v>2898</v>
      </c>
      <c r="C3720" s="141" t="s">
        <v>6601</v>
      </c>
      <c r="D3720" s="551">
        <v>1881.06</v>
      </c>
      <c r="E3720" s="368">
        <v>0</v>
      </c>
      <c r="F3720" s="45">
        <f t="shared" si="466"/>
        <v>0</v>
      </c>
      <c r="G3720" s="46">
        <f t="shared" si="467"/>
        <v>0</v>
      </c>
      <c r="H3720" s="45">
        <f t="shared" si="468"/>
        <v>0</v>
      </c>
    </row>
    <row r="3721" spans="2:8">
      <c r="B3721" s="141" t="s">
        <v>2899</v>
      </c>
      <c r="C3721" s="141" t="s">
        <v>6602</v>
      </c>
      <c r="D3721" s="551">
        <v>6604.29</v>
      </c>
      <c r="E3721" s="368">
        <v>0</v>
      </c>
      <c r="F3721" s="45">
        <f t="shared" si="466"/>
        <v>0</v>
      </c>
      <c r="G3721" s="46">
        <f t="shared" si="467"/>
        <v>0</v>
      </c>
      <c r="H3721" s="45">
        <f t="shared" si="468"/>
        <v>0</v>
      </c>
    </row>
    <row r="3722" spans="2:8">
      <c r="B3722" s="141" t="s">
        <v>2900</v>
      </c>
      <c r="C3722" s="141" t="s">
        <v>6603</v>
      </c>
      <c r="D3722" s="551">
        <v>3668.32</v>
      </c>
      <c r="E3722" s="368">
        <v>0</v>
      </c>
      <c r="F3722" s="45">
        <f t="shared" si="466"/>
        <v>0</v>
      </c>
      <c r="G3722" s="46">
        <f t="shared" si="467"/>
        <v>0</v>
      </c>
      <c r="H3722" s="45">
        <f t="shared" si="468"/>
        <v>0</v>
      </c>
    </row>
    <row r="3723" spans="2:8">
      <c r="B3723" s="141" t="s">
        <v>2901</v>
      </c>
      <c r="C3723" s="141" t="s">
        <v>5130</v>
      </c>
      <c r="D3723" s="551">
        <v>5123.87</v>
      </c>
      <c r="E3723" s="368">
        <v>0</v>
      </c>
      <c r="F3723" s="45">
        <f t="shared" si="466"/>
        <v>0</v>
      </c>
      <c r="G3723" s="46">
        <f t="shared" si="467"/>
        <v>0</v>
      </c>
      <c r="H3723" s="45">
        <f t="shared" si="468"/>
        <v>0</v>
      </c>
    </row>
    <row r="3724" spans="2:8">
      <c r="B3724" s="141" t="s">
        <v>2902</v>
      </c>
      <c r="C3724" s="141" t="s">
        <v>5131</v>
      </c>
      <c r="D3724" s="551">
        <v>2816.57</v>
      </c>
      <c r="E3724" s="368">
        <v>0</v>
      </c>
      <c r="F3724" s="45">
        <f t="shared" si="466"/>
        <v>0</v>
      </c>
      <c r="G3724" s="46">
        <f t="shared" si="467"/>
        <v>0</v>
      </c>
      <c r="H3724" s="45">
        <f t="shared" si="468"/>
        <v>0</v>
      </c>
    </row>
    <row r="3725" spans="2:8">
      <c r="B3725" s="141" t="s">
        <v>1695</v>
      </c>
      <c r="C3725" s="141" t="s">
        <v>5132</v>
      </c>
      <c r="D3725" s="551">
        <v>4043.87</v>
      </c>
      <c r="E3725" s="368">
        <v>0</v>
      </c>
      <c r="F3725" s="45">
        <f t="shared" si="466"/>
        <v>0</v>
      </c>
      <c r="G3725" s="46">
        <f t="shared" si="467"/>
        <v>0</v>
      </c>
      <c r="H3725" s="45">
        <f t="shared" si="468"/>
        <v>0</v>
      </c>
    </row>
    <row r="3726" spans="2:8">
      <c r="B3726" s="141" t="s">
        <v>2903</v>
      </c>
      <c r="C3726" s="141" t="s">
        <v>5133</v>
      </c>
      <c r="D3726" s="551">
        <v>5794.07</v>
      </c>
      <c r="E3726" s="368">
        <v>0</v>
      </c>
      <c r="F3726" s="45">
        <f t="shared" si="466"/>
        <v>0</v>
      </c>
      <c r="G3726" s="46">
        <f t="shared" si="467"/>
        <v>0</v>
      </c>
      <c r="H3726" s="45">
        <f t="shared" si="468"/>
        <v>0</v>
      </c>
    </row>
    <row r="3727" spans="2:8">
      <c r="B3727" s="141" t="s">
        <v>2904</v>
      </c>
      <c r="C3727" s="141" t="s">
        <v>5134</v>
      </c>
      <c r="D3727" s="551">
        <v>5095.1499999999996</v>
      </c>
      <c r="E3727" s="368">
        <v>0</v>
      </c>
      <c r="F3727" s="45">
        <f t="shared" si="466"/>
        <v>0</v>
      </c>
      <c r="G3727" s="46">
        <f t="shared" si="467"/>
        <v>0</v>
      </c>
      <c r="H3727" s="45">
        <f t="shared" si="468"/>
        <v>0</v>
      </c>
    </row>
    <row r="3728" spans="2:8">
      <c r="B3728" s="141" t="s">
        <v>2905</v>
      </c>
      <c r="C3728" s="141" t="s">
        <v>5135</v>
      </c>
      <c r="D3728" s="551">
        <v>2924.57</v>
      </c>
      <c r="E3728" s="368">
        <v>0</v>
      </c>
      <c r="F3728" s="45">
        <f t="shared" si="466"/>
        <v>0</v>
      </c>
      <c r="G3728" s="46">
        <f t="shared" si="467"/>
        <v>0</v>
      </c>
      <c r="H3728" s="45">
        <f t="shared" si="468"/>
        <v>0</v>
      </c>
    </row>
    <row r="3729" spans="1:8">
      <c r="B3729" s="141" t="s">
        <v>2906</v>
      </c>
      <c r="C3729" s="141" t="s">
        <v>5136</v>
      </c>
      <c r="D3729" s="551">
        <v>2816.57</v>
      </c>
      <c r="E3729" s="368">
        <v>0</v>
      </c>
      <c r="F3729" s="45">
        <f t="shared" si="466"/>
        <v>0</v>
      </c>
      <c r="G3729" s="46">
        <f t="shared" si="467"/>
        <v>0</v>
      </c>
      <c r="H3729" s="45">
        <f t="shared" si="468"/>
        <v>0</v>
      </c>
    </row>
    <row r="3730" spans="1:8">
      <c r="B3730" s="141" t="s">
        <v>1696</v>
      </c>
      <c r="C3730" s="141" t="s">
        <v>5137</v>
      </c>
      <c r="D3730" s="551">
        <v>807.81</v>
      </c>
      <c r="E3730" s="368">
        <v>0</v>
      </c>
      <c r="F3730" s="45">
        <f t="shared" si="466"/>
        <v>0</v>
      </c>
      <c r="G3730" s="46">
        <f t="shared" si="467"/>
        <v>0</v>
      </c>
      <c r="H3730" s="45">
        <f t="shared" si="468"/>
        <v>0</v>
      </c>
    </row>
    <row r="3731" spans="1:8">
      <c r="B3731" s="141" t="s">
        <v>1697</v>
      </c>
      <c r="C3731" s="141" t="s">
        <v>5138</v>
      </c>
      <c r="D3731" s="551">
        <v>2096.88</v>
      </c>
      <c r="E3731" s="368">
        <v>0</v>
      </c>
      <c r="F3731" s="45">
        <f t="shared" si="466"/>
        <v>0</v>
      </c>
      <c r="G3731" s="46">
        <f t="shared" si="467"/>
        <v>0</v>
      </c>
      <c r="H3731" s="45">
        <f t="shared" si="468"/>
        <v>0</v>
      </c>
    </row>
    <row r="3732" spans="1:8">
      <c r="B3732" s="141" t="s">
        <v>1698</v>
      </c>
      <c r="C3732" s="141" t="s">
        <v>5139</v>
      </c>
      <c r="D3732" s="551">
        <v>2096.88</v>
      </c>
      <c r="E3732" s="368">
        <v>0</v>
      </c>
      <c r="F3732" s="45">
        <f t="shared" si="466"/>
        <v>0</v>
      </c>
      <c r="G3732" s="46">
        <f t="shared" si="467"/>
        <v>0</v>
      </c>
      <c r="H3732" s="45">
        <f t="shared" si="468"/>
        <v>0</v>
      </c>
    </row>
    <row r="3733" spans="1:8">
      <c r="A3733" s="4">
        <v>403040078</v>
      </c>
      <c r="B3733" s="141" t="s">
        <v>1699</v>
      </c>
      <c r="C3733" s="141" t="s">
        <v>5140</v>
      </c>
      <c r="D3733" s="551">
        <v>1810.88</v>
      </c>
      <c r="E3733" s="368">
        <v>0</v>
      </c>
      <c r="F3733" s="45">
        <f t="shared" si="466"/>
        <v>0</v>
      </c>
      <c r="G3733" s="46">
        <f t="shared" si="467"/>
        <v>0</v>
      </c>
      <c r="H3733" s="45">
        <f t="shared" si="468"/>
        <v>0</v>
      </c>
    </row>
    <row r="3734" spans="1:8">
      <c r="A3734" s="4">
        <v>403040086</v>
      </c>
      <c r="B3734" s="141" t="s">
        <v>1700</v>
      </c>
      <c r="C3734" s="141" t="s">
        <v>6604</v>
      </c>
      <c r="D3734" s="551">
        <v>1810.88</v>
      </c>
      <c r="E3734" s="368">
        <v>0</v>
      </c>
      <c r="F3734" s="45">
        <f t="shared" si="466"/>
        <v>0</v>
      </c>
      <c r="G3734" s="46">
        <f t="shared" si="467"/>
        <v>0</v>
      </c>
      <c r="H3734" s="45">
        <f t="shared" si="468"/>
        <v>0</v>
      </c>
    </row>
    <row r="3735" spans="1:8">
      <c r="A3735" s="4">
        <v>403040094</v>
      </c>
      <c r="B3735" s="141" t="s">
        <v>1701</v>
      </c>
      <c r="C3735" s="141" t="s">
        <v>5141</v>
      </c>
      <c r="D3735" s="551">
        <v>938.47</v>
      </c>
      <c r="E3735" s="368">
        <v>0</v>
      </c>
      <c r="F3735" s="45">
        <f t="shared" si="466"/>
        <v>0</v>
      </c>
      <c r="G3735" s="46">
        <f t="shared" si="467"/>
        <v>0</v>
      </c>
      <c r="H3735" s="45">
        <f t="shared" si="468"/>
        <v>0</v>
      </c>
    </row>
    <row r="3736" spans="1:8">
      <c r="A3736" s="4">
        <v>403040116</v>
      </c>
      <c r="B3736" s="141" t="s">
        <v>1702</v>
      </c>
      <c r="C3736" s="141" t="s">
        <v>5142</v>
      </c>
      <c r="D3736" s="551">
        <v>938.47</v>
      </c>
      <c r="E3736" s="368">
        <v>0</v>
      </c>
      <c r="F3736" s="45">
        <f t="shared" si="466"/>
        <v>0</v>
      </c>
      <c r="G3736" s="46">
        <f t="shared" si="467"/>
        <v>0</v>
      </c>
      <c r="H3736" s="45">
        <f t="shared" si="468"/>
        <v>0</v>
      </c>
    </row>
    <row r="3737" spans="1:8">
      <c r="A3737" s="4">
        <v>403050030</v>
      </c>
      <c r="B3737" s="141" t="s">
        <v>1703</v>
      </c>
      <c r="C3737" s="141" t="s">
        <v>5143</v>
      </c>
      <c r="D3737" s="551">
        <v>1955.68</v>
      </c>
      <c r="E3737" s="368">
        <v>0</v>
      </c>
      <c r="F3737" s="45">
        <f t="shared" si="466"/>
        <v>0</v>
      </c>
      <c r="G3737" s="46">
        <f t="shared" si="467"/>
        <v>0</v>
      </c>
      <c r="H3737" s="45">
        <f t="shared" si="468"/>
        <v>0</v>
      </c>
    </row>
    <row r="3738" spans="1:8">
      <c r="A3738" s="4">
        <v>403050057</v>
      </c>
      <c r="B3738" s="141" t="s">
        <v>1704</v>
      </c>
      <c r="C3738" s="141" t="s">
        <v>5144</v>
      </c>
      <c r="D3738" s="551">
        <v>1645.44</v>
      </c>
      <c r="E3738" s="368">
        <v>0</v>
      </c>
      <c r="F3738" s="45">
        <f t="shared" si="466"/>
        <v>0</v>
      </c>
      <c r="G3738" s="46">
        <f t="shared" si="467"/>
        <v>0</v>
      </c>
      <c r="H3738" s="45">
        <f t="shared" si="468"/>
        <v>0</v>
      </c>
    </row>
    <row r="3739" spans="1:8">
      <c r="A3739" s="4">
        <v>403050073</v>
      </c>
      <c r="B3739" s="141" t="s">
        <v>1705</v>
      </c>
      <c r="C3739" s="141" t="s">
        <v>5145</v>
      </c>
      <c r="D3739" s="551">
        <v>807.81</v>
      </c>
      <c r="E3739" s="368">
        <v>0</v>
      </c>
      <c r="F3739" s="45">
        <f t="shared" si="466"/>
        <v>0</v>
      </c>
      <c r="G3739" s="46">
        <f t="shared" si="467"/>
        <v>0</v>
      </c>
      <c r="H3739" s="45">
        <f t="shared" si="468"/>
        <v>0</v>
      </c>
    </row>
    <row r="3740" spans="1:8">
      <c r="A3740" s="4">
        <v>403050090</v>
      </c>
      <c r="B3740" s="141" t="s">
        <v>1706</v>
      </c>
      <c r="C3740" s="141" t="s">
        <v>6605</v>
      </c>
      <c r="D3740" s="551">
        <v>2022.88</v>
      </c>
      <c r="E3740" s="368">
        <v>0</v>
      </c>
      <c r="F3740" s="45">
        <f t="shared" si="466"/>
        <v>0</v>
      </c>
      <c r="G3740" s="46">
        <f t="shared" si="467"/>
        <v>0</v>
      </c>
      <c r="H3740" s="45">
        <f t="shared" si="468"/>
        <v>0</v>
      </c>
    </row>
    <row r="3741" spans="1:8">
      <c r="A3741" s="4">
        <v>403050103</v>
      </c>
      <c r="B3741" s="141" t="s">
        <v>1707</v>
      </c>
      <c r="C3741" s="141" t="s">
        <v>5146</v>
      </c>
      <c r="D3741" s="551">
        <v>2022.88</v>
      </c>
      <c r="E3741" s="368">
        <v>0</v>
      </c>
      <c r="F3741" s="45">
        <f t="shared" si="466"/>
        <v>0</v>
      </c>
      <c r="G3741" s="46">
        <f t="shared" si="467"/>
        <v>0</v>
      </c>
      <c r="H3741" s="45">
        <f t="shared" si="468"/>
        <v>0</v>
      </c>
    </row>
    <row r="3742" spans="1:8">
      <c r="A3742" s="4">
        <v>403050154</v>
      </c>
      <c r="B3742" s="141" t="s">
        <v>2907</v>
      </c>
      <c r="C3742" s="141" t="s">
        <v>5147</v>
      </c>
      <c r="D3742" s="551">
        <v>1988.31</v>
      </c>
      <c r="E3742" s="368">
        <v>0</v>
      </c>
      <c r="F3742" s="45">
        <f t="shared" si="466"/>
        <v>0</v>
      </c>
      <c r="G3742" s="46">
        <f t="shared" si="467"/>
        <v>0</v>
      </c>
      <c r="H3742" s="45">
        <f t="shared" si="468"/>
        <v>0</v>
      </c>
    </row>
    <row r="3743" spans="1:8">
      <c r="A3743" s="4">
        <v>403060052</v>
      </c>
      <c r="B3743" s="141" t="s">
        <v>2908</v>
      </c>
      <c r="C3743" s="141" t="s">
        <v>5148</v>
      </c>
      <c r="D3743" s="551">
        <v>434.8</v>
      </c>
      <c r="E3743" s="368">
        <v>0</v>
      </c>
      <c r="F3743" s="45">
        <f t="shared" si="466"/>
        <v>0</v>
      </c>
      <c r="G3743" s="46">
        <f t="shared" si="467"/>
        <v>0</v>
      </c>
      <c r="H3743" s="45">
        <f t="shared" si="468"/>
        <v>0</v>
      </c>
    </row>
    <row r="3744" spans="1:8">
      <c r="A3744" s="4">
        <v>403070015</v>
      </c>
      <c r="B3744" s="141" t="s">
        <v>2909</v>
      </c>
      <c r="C3744" s="141" t="s">
        <v>5149</v>
      </c>
      <c r="D3744" s="551">
        <v>1328.41</v>
      </c>
      <c r="E3744" s="368">
        <v>0</v>
      </c>
      <c r="F3744" s="45">
        <f t="shared" si="466"/>
        <v>0</v>
      </c>
      <c r="G3744" s="46">
        <f t="shared" si="467"/>
        <v>0</v>
      </c>
      <c r="H3744" s="45">
        <f t="shared" si="468"/>
        <v>0</v>
      </c>
    </row>
    <row r="3745" spans="1:9">
      <c r="A3745" s="4">
        <v>403070040</v>
      </c>
      <c r="B3745" s="141" t="s">
        <v>2910</v>
      </c>
      <c r="C3745" s="141" t="s">
        <v>5150</v>
      </c>
      <c r="D3745" s="551">
        <v>1666.56</v>
      </c>
      <c r="E3745" s="368">
        <v>0</v>
      </c>
      <c r="F3745" s="45">
        <f t="shared" si="466"/>
        <v>0</v>
      </c>
      <c r="G3745" s="46">
        <f t="shared" si="467"/>
        <v>0</v>
      </c>
      <c r="H3745" s="45">
        <f t="shared" si="468"/>
        <v>0</v>
      </c>
    </row>
    <row r="3746" spans="1:9">
      <c r="A3746" s="4">
        <v>403070058</v>
      </c>
      <c r="B3746" s="141" t="s">
        <v>2911</v>
      </c>
      <c r="C3746" s="141" t="s">
        <v>5151</v>
      </c>
      <c r="D3746" s="551">
        <v>1666.56</v>
      </c>
      <c r="E3746" s="368">
        <v>0</v>
      </c>
      <c r="F3746" s="45">
        <f t="shared" si="466"/>
        <v>0</v>
      </c>
      <c r="G3746" s="46">
        <f t="shared" si="467"/>
        <v>0</v>
      </c>
      <c r="H3746" s="45">
        <f t="shared" si="468"/>
        <v>0</v>
      </c>
    </row>
    <row r="3747" spans="1:9">
      <c r="A3747" s="4">
        <v>403070082</v>
      </c>
      <c r="B3747" s="141" t="s">
        <v>2912</v>
      </c>
      <c r="C3747" s="141" t="s">
        <v>5152</v>
      </c>
      <c r="D3747" s="551">
        <v>1988.31</v>
      </c>
      <c r="E3747" s="368">
        <v>0</v>
      </c>
      <c r="F3747" s="45">
        <f t="shared" si="466"/>
        <v>0</v>
      </c>
      <c r="G3747" s="46">
        <f t="shared" si="467"/>
        <v>0</v>
      </c>
      <c r="H3747" s="45">
        <f t="shared" si="468"/>
        <v>0</v>
      </c>
    </row>
    <row r="3748" spans="1:9">
      <c r="A3748" s="4">
        <v>403070090</v>
      </c>
      <c r="B3748" s="141" t="s">
        <v>2913</v>
      </c>
      <c r="C3748" s="141" t="s">
        <v>5153</v>
      </c>
      <c r="D3748" s="551">
        <v>1702.31</v>
      </c>
      <c r="E3748" s="368">
        <v>0</v>
      </c>
      <c r="F3748" s="45">
        <f t="shared" si="466"/>
        <v>0</v>
      </c>
      <c r="G3748" s="46">
        <f t="shared" si="467"/>
        <v>0</v>
      </c>
      <c r="H3748" s="45">
        <f t="shared" si="468"/>
        <v>0</v>
      </c>
    </row>
    <row r="3749" spans="1:9">
      <c r="A3749" s="4">
        <v>403070104</v>
      </c>
      <c r="B3749" s="141" t="s">
        <v>2914</v>
      </c>
      <c r="C3749" s="141" t="s">
        <v>5154</v>
      </c>
      <c r="D3749" s="551">
        <v>1702.31</v>
      </c>
      <c r="E3749" s="368">
        <v>0</v>
      </c>
      <c r="F3749" s="45">
        <f t="shared" si="466"/>
        <v>0</v>
      </c>
      <c r="G3749" s="46">
        <f t="shared" si="467"/>
        <v>0</v>
      </c>
      <c r="H3749" s="45">
        <f t="shared" si="468"/>
        <v>0</v>
      </c>
    </row>
    <row r="3750" spans="1:9">
      <c r="A3750" s="4">
        <v>403070112</v>
      </c>
      <c r="B3750" s="141" t="s">
        <v>2915</v>
      </c>
      <c r="C3750" s="141" t="s">
        <v>5155</v>
      </c>
      <c r="D3750" s="551">
        <v>1894.47</v>
      </c>
      <c r="E3750" s="368">
        <v>0</v>
      </c>
      <c r="F3750" s="45">
        <f t="shared" si="466"/>
        <v>0</v>
      </c>
      <c r="G3750" s="46">
        <f t="shared" si="467"/>
        <v>0</v>
      </c>
      <c r="H3750" s="45">
        <f t="shared" si="468"/>
        <v>0</v>
      </c>
    </row>
    <row r="3751" spans="1:9">
      <c r="A3751" s="4">
        <v>403070120</v>
      </c>
      <c r="B3751" s="141" t="s">
        <v>2916</v>
      </c>
      <c r="C3751" s="141" t="s">
        <v>5156</v>
      </c>
      <c r="D3751" s="551">
        <v>434.8</v>
      </c>
      <c r="E3751" s="368">
        <v>0</v>
      </c>
      <c r="F3751" s="45">
        <f t="shared" si="466"/>
        <v>0</v>
      </c>
      <c r="G3751" s="46">
        <f t="shared" si="467"/>
        <v>0</v>
      </c>
      <c r="H3751" s="45">
        <f t="shared" si="468"/>
        <v>0</v>
      </c>
    </row>
    <row r="3752" spans="1:9">
      <c r="A3752" s="4" t="s">
        <v>1</v>
      </c>
      <c r="B3752" s="646" t="s">
        <v>7878</v>
      </c>
      <c r="C3752" s="607"/>
      <c r="D3752" s="18">
        <f>SUM(D3662:D3751)</f>
        <v>198355.61000000002</v>
      </c>
      <c r="E3752" s="378">
        <f>SUM(E3662:E3751)</f>
        <v>0</v>
      </c>
      <c r="F3752" s="18">
        <f>SUM(F3662:F3751)</f>
        <v>0</v>
      </c>
      <c r="G3752" s="19">
        <f>SUM(G3662:G3751)</f>
        <v>0</v>
      </c>
      <c r="H3752" s="18">
        <f>SUM(H3662:H3751)</f>
        <v>0</v>
      </c>
    </row>
    <row r="3753" spans="1:9">
      <c r="A3753" s="4">
        <v>0</v>
      </c>
      <c r="B3753" s="36"/>
      <c r="C3753" s="36"/>
      <c r="D3753" s="38"/>
      <c r="E3753" s="37"/>
      <c r="F3753" s="38"/>
      <c r="G3753" s="34"/>
      <c r="H3753" s="16"/>
    </row>
    <row r="3754" spans="1:9" ht="18" customHeight="1">
      <c r="A3754" s="4" t="s">
        <v>991</v>
      </c>
      <c r="B3754" s="599" t="s">
        <v>991</v>
      </c>
      <c r="C3754" s="600"/>
      <c r="D3754" s="604" t="str">
        <f>D$2519</f>
        <v xml:space="preserve">SIGTAP 08/25
Custo medio AIH
09/24 - 08/25 </v>
      </c>
      <c r="E3754" s="570" t="str">
        <f>E$861</f>
        <v>CNES_ESTABELECIMENTO</v>
      </c>
      <c r="F3754" s="570"/>
      <c r="G3754" s="570"/>
      <c r="H3754" s="570"/>
    </row>
    <row r="3755" spans="1:9" ht="18" customHeight="1">
      <c r="A3755" s="4">
        <v>0</v>
      </c>
      <c r="B3755" s="601"/>
      <c r="C3755" s="602"/>
      <c r="D3755" s="605"/>
      <c r="E3755" s="12" t="s">
        <v>12</v>
      </c>
      <c r="F3755" s="50" t="s">
        <v>3815</v>
      </c>
      <c r="G3755" s="51" t="s">
        <v>3756</v>
      </c>
      <c r="H3755" s="50" t="s">
        <v>3814</v>
      </c>
    </row>
    <row r="3756" spans="1:9">
      <c r="A3756" s="4">
        <v>404010431</v>
      </c>
      <c r="B3756" s="100" t="s">
        <v>2922</v>
      </c>
      <c r="C3756" s="100" t="s">
        <v>5157</v>
      </c>
      <c r="D3756" s="534">
        <v>1714.66</v>
      </c>
      <c r="E3756" s="365">
        <v>0</v>
      </c>
      <c r="F3756" s="45">
        <f t="shared" ref="F3756:F3783" si="469">D3756*E3756</f>
        <v>0</v>
      </c>
      <c r="G3756" s="46">
        <f t="shared" ref="G3756:H3783" si="470">E3756/12</f>
        <v>0</v>
      </c>
      <c r="H3756" s="45">
        <f t="shared" si="470"/>
        <v>0</v>
      </c>
    </row>
    <row r="3757" spans="1:9">
      <c r="B3757" s="100" t="s">
        <v>2936</v>
      </c>
      <c r="C3757" s="100" t="s">
        <v>5158</v>
      </c>
      <c r="D3757" s="534">
        <v>991.37</v>
      </c>
      <c r="E3757" s="365">
        <v>0</v>
      </c>
      <c r="F3757" s="45">
        <f t="shared" si="469"/>
        <v>0</v>
      </c>
      <c r="G3757" s="46">
        <f t="shared" si="470"/>
        <v>0</v>
      </c>
      <c r="H3757" s="45">
        <f t="shared" si="470"/>
        <v>0</v>
      </c>
    </row>
    <row r="3758" spans="1:9">
      <c r="B3758" s="100" t="s">
        <v>2949</v>
      </c>
      <c r="C3758" s="100" t="s">
        <v>5159</v>
      </c>
      <c r="D3758" s="534">
        <v>415.53</v>
      </c>
      <c r="E3758" s="365">
        <v>0</v>
      </c>
      <c r="F3758" s="45">
        <f t="shared" si="469"/>
        <v>0</v>
      </c>
      <c r="G3758" s="46">
        <f t="shared" si="470"/>
        <v>0</v>
      </c>
      <c r="H3758" s="45">
        <f t="shared" si="470"/>
        <v>0</v>
      </c>
    </row>
    <row r="3759" spans="1:9">
      <c r="B3759" s="100" t="s">
        <v>1708</v>
      </c>
      <c r="C3759" s="100" t="s">
        <v>5160</v>
      </c>
      <c r="D3759" s="534">
        <v>397.38</v>
      </c>
      <c r="E3759" s="365">
        <v>0</v>
      </c>
      <c r="F3759" s="111">
        <f t="shared" si="469"/>
        <v>0</v>
      </c>
      <c r="G3759" s="64">
        <f t="shared" si="470"/>
        <v>0</v>
      </c>
      <c r="H3759" s="111">
        <f t="shared" si="470"/>
        <v>0</v>
      </c>
      <c r="I3759" s="114"/>
    </row>
    <row r="3760" spans="1:9">
      <c r="B3760" s="100" t="s">
        <v>1709</v>
      </c>
      <c r="C3760" s="100" t="s">
        <v>5161</v>
      </c>
      <c r="D3760" s="534">
        <v>659.03</v>
      </c>
      <c r="E3760" s="365">
        <v>0</v>
      </c>
      <c r="F3760" s="111">
        <f t="shared" si="469"/>
        <v>0</v>
      </c>
      <c r="G3760" s="64">
        <f t="shared" si="470"/>
        <v>0</v>
      </c>
      <c r="H3760" s="111">
        <f t="shared" si="470"/>
        <v>0</v>
      </c>
      <c r="I3760" s="114"/>
    </row>
    <row r="3761" spans="2:8">
      <c r="B3761" s="100" t="s">
        <v>1710</v>
      </c>
      <c r="C3761" s="100" t="s">
        <v>5162</v>
      </c>
      <c r="D3761" s="534">
        <v>659.03</v>
      </c>
      <c r="E3761" s="365">
        <v>0</v>
      </c>
      <c r="F3761" s="45">
        <f t="shared" si="469"/>
        <v>0</v>
      </c>
      <c r="G3761" s="46">
        <f t="shared" si="470"/>
        <v>0</v>
      </c>
      <c r="H3761" s="45">
        <f t="shared" si="470"/>
        <v>0</v>
      </c>
    </row>
    <row r="3762" spans="2:8">
      <c r="B3762" s="100" t="s">
        <v>1711</v>
      </c>
      <c r="C3762" s="100" t="s">
        <v>5163</v>
      </c>
      <c r="D3762" s="534">
        <v>522.33000000000004</v>
      </c>
      <c r="E3762" s="365">
        <v>0</v>
      </c>
      <c r="F3762" s="45">
        <f t="shared" si="469"/>
        <v>0</v>
      </c>
      <c r="G3762" s="46">
        <f t="shared" si="470"/>
        <v>0</v>
      </c>
      <c r="H3762" s="45">
        <f t="shared" si="470"/>
        <v>0</v>
      </c>
    </row>
    <row r="3763" spans="2:8">
      <c r="B3763" s="100" t="s">
        <v>2960</v>
      </c>
      <c r="C3763" s="100" t="s">
        <v>5164</v>
      </c>
      <c r="D3763" s="534">
        <v>2344.25</v>
      </c>
      <c r="E3763" s="365">
        <v>0</v>
      </c>
      <c r="F3763" s="45">
        <f t="shared" si="469"/>
        <v>0</v>
      </c>
      <c r="G3763" s="46">
        <f t="shared" si="470"/>
        <v>0</v>
      </c>
      <c r="H3763" s="45">
        <f t="shared" si="470"/>
        <v>0</v>
      </c>
    </row>
    <row r="3764" spans="2:8">
      <c r="B3764" s="100" t="s">
        <v>2961</v>
      </c>
      <c r="C3764" s="100" t="s">
        <v>5165</v>
      </c>
      <c r="D3764" s="534">
        <v>341.92</v>
      </c>
      <c r="E3764" s="365">
        <v>0</v>
      </c>
      <c r="F3764" s="45">
        <f t="shared" si="469"/>
        <v>0</v>
      </c>
      <c r="G3764" s="46">
        <f t="shared" si="470"/>
        <v>0</v>
      </c>
      <c r="H3764" s="45">
        <f t="shared" si="470"/>
        <v>0</v>
      </c>
    </row>
    <row r="3765" spans="2:8">
      <c r="B3765" s="100" t="s">
        <v>2007</v>
      </c>
      <c r="C3765" s="100" t="s">
        <v>5166</v>
      </c>
      <c r="D3765" s="534">
        <v>504.76</v>
      </c>
      <c r="E3765" s="365">
        <v>0</v>
      </c>
      <c r="F3765" s="45">
        <f t="shared" si="469"/>
        <v>0</v>
      </c>
      <c r="G3765" s="46">
        <f t="shared" si="470"/>
        <v>0</v>
      </c>
      <c r="H3765" s="45">
        <f t="shared" si="470"/>
        <v>0</v>
      </c>
    </row>
    <row r="3766" spans="2:8">
      <c r="B3766" s="100" t="s">
        <v>2962</v>
      </c>
      <c r="C3766" s="100" t="s">
        <v>5167</v>
      </c>
      <c r="D3766" s="534">
        <v>367.42</v>
      </c>
      <c r="E3766" s="365">
        <v>0</v>
      </c>
      <c r="F3766" s="45">
        <f t="shared" si="469"/>
        <v>0</v>
      </c>
      <c r="G3766" s="46">
        <f t="shared" si="470"/>
        <v>0</v>
      </c>
      <c r="H3766" s="45">
        <f t="shared" si="470"/>
        <v>0</v>
      </c>
    </row>
    <row r="3767" spans="2:8">
      <c r="B3767" s="100" t="s">
        <v>2963</v>
      </c>
      <c r="C3767" s="100" t="s">
        <v>5168</v>
      </c>
      <c r="D3767" s="534">
        <v>415.53</v>
      </c>
      <c r="E3767" s="365">
        <v>0</v>
      </c>
      <c r="F3767" s="45">
        <f t="shared" si="469"/>
        <v>0</v>
      </c>
      <c r="G3767" s="46">
        <f t="shared" si="470"/>
        <v>0</v>
      </c>
      <c r="H3767" s="45">
        <f t="shared" si="470"/>
        <v>0</v>
      </c>
    </row>
    <row r="3768" spans="2:8">
      <c r="B3768" s="100" t="s">
        <v>2964</v>
      </c>
      <c r="C3768" s="100" t="s">
        <v>5169</v>
      </c>
      <c r="D3768" s="534">
        <v>432.24</v>
      </c>
      <c r="E3768" s="365">
        <v>0</v>
      </c>
      <c r="F3768" s="45">
        <f t="shared" si="469"/>
        <v>0</v>
      </c>
      <c r="G3768" s="46">
        <f t="shared" si="470"/>
        <v>0</v>
      </c>
      <c r="H3768" s="45">
        <f t="shared" si="470"/>
        <v>0</v>
      </c>
    </row>
    <row r="3769" spans="2:8">
      <c r="B3769" s="100" t="s">
        <v>2966</v>
      </c>
      <c r="C3769" s="100" t="s">
        <v>5170</v>
      </c>
      <c r="D3769" s="534">
        <v>487.61</v>
      </c>
      <c r="E3769" s="365">
        <v>0</v>
      </c>
      <c r="F3769" s="45">
        <f t="shared" si="469"/>
        <v>0</v>
      </c>
      <c r="G3769" s="46">
        <f t="shared" si="470"/>
        <v>0</v>
      </c>
      <c r="H3769" s="45">
        <f t="shared" si="470"/>
        <v>0</v>
      </c>
    </row>
    <row r="3770" spans="2:8">
      <c r="B3770" s="100" t="s">
        <v>1712</v>
      </c>
      <c r="C3770" s="100" t="s">
        <v>5171</v>
      </c>
      <c r="D3770" s="534">
        <v>371.13</v>
      </c>
      <c r="E3770" s="365">
        <v>0</v>
      </c>
      <c r="F3770" s="45">
        <f t="shared" si="469"/>
        <v>0</v>
      </c>
      <c r="G3770" s="46">
        <f t="shared" si="470"/>
        <v>0</v>
      </c>
      <c r="H3770" s="45">
        <f t="shared" si="470"/>
        <v>0</v>
      </c>
    </row>
    <row r="3771" spans="2:8">
      <c r="B3771" s="100" t="s">
        <v>1713</v>
      </c>
      <c r="C3771" s="100" t="s">
        <v>5172</v>
      </c>
      <c r="D3771" s="534">
        <v>1425.84</v>
      </c>
      <c r="E3771" s="365">
        <v>0</v>
      </c>
      <c r="F3771" s="45">
        <f t="shared" si="469"/>
        <v>0</v>
      </c>
      <c r="G3771" s="46">
        <f t="shared" si="470"/>
        <v>0</v>
      </c>
      <c r="H3771" s="45">
        <f t="shared" si="470"/>
        <v>0</v>
      </c>
    </row>
    <row r="3772" spans="2:8">
      <c r="B3772" s="100" t="s">
        <v>2967</v>
      </c>
      <c r="C3772" s="100" t="s">
        <v>5173</v>
      </c>
      <c r="D3772" s="534">
        <v>1093.69</v>
      </c>
      <c r="E3772" s="365">
        <v>0</v>
      </c>
      <c r="F3772" s="45">
        <f t="shared" si="469"/>
        <v>0</v>
      </c>
      <c r="G3772" s="46">
        <f t="shared" si="470"/>
        <v>0</v>
      </c>
      <c r="H3772" s="45">
        <f t="shared" si="470"/>
        <v>0</v>
      </c>
    </row>
    <row r="3773" spans="2:8">
      <c r="B3773" s="100" t="s">
        <v>2968</v>
      </c>
      <c r="C3773" s="100" t="s">
        <v>5174</v>
      </c>
      <c r="D3773" s="534">
        <v>554</v>
      </c>
      <c r="E3773" s="365">
        <v>0</v>
      </c>
      <c r="F3773" s="45">
        <f t="shared" si="469"/>
        <v>0</v>
      </c>
      <c r="G3773" s="46">
        <f t="shared" si="470"/>
        <v>0</v>
      </c>
      <c r="H3773" s="45">
        <f t="shared" si="470"/>
        <v>0</v>
      </c>
    </row>
    <row r="3774" spans="2:8">
      <c r="B3774" s="100" t="s">
        <v>2969</v>
      </c>
      <c r="C3774" s="100" t="s">
        <v>5175</v>
      </c>
      <c r="D3774" s="534">
        <v>863.25</v>
      </c>
      <c r="E3774" s="365">
        <v>0</v>
      </c>
      <c r="F3774" s="45">
        <f t="shared" si="469"/>
        <v>0</v>
      </c>
      <c r="G3774" s="46">
        <f t="shared" si="470"/>
        <v>0</v>
      </c>
      <c r="H3774" s="45">
        <f t="shared" si="470"/>
        <v>0</v>
      </c>
    </row>
    <row r="3775" spans="2:8">
      <c r="B3775" s="100" t="s">
        <v>2971</v>
      </c>
      <c r="C3775" s="100" t="s">
        <v>6803</v>
      </c>
      <c r="D3775" s="534">
        <v>800</v>
      </c>
      <c r="E3775" s="365">
        <v>0</v>
      </c>
      <c r="F3775" s="45">
        <f t="shared" si="469"/>
        <v>0</v>
      </c>
      <c r="G3775" s="46">
        <f t="shared" si="470"/>
        <v>0</v>
      </c>
      <c r="H3775" s="45">
        <f t="shared" si="470"/>
        <v>0</v>
      </c>
    </row>
    <row r="3776" spans="2:8">
      <c r="B3776" s="100" t="s">
        <v>2972</v>
      </c>
      <c r="C3776" s="100" t="s">
        <v>5176</v>
      </c>
      <c r="D3776" s="534">
        <v>544.74</v>
      </c>
      <c r="E3776" s="365">
        <v>0</v>
      </c>
      <c r="F3776" s="45">
        <f t="shared" si="469"/>
        <v>0</v>
      </c>
      <c r="G3776" s="46">
        <f t="shared" si="470"/>
        <v>0</v>
      </c>
      <c r="H3776" s="45">
        <f t="shared" si="470"/>
        <v>0</v>
      </c>
    </row>
    <row r="3777" spans="1:8">
      <c r="B3777" s="100" t="s">
        <v>2973</v>
      </c>
      <c r="C3777" s="100" t="s">
        <v>5177</v>
      </c>
      <c r="D3777" s="534">
        <v>544.84</v>
      </c>
      <c r="E3777" s="365">
        <v>0</v>
      </c>
      <c r="F3777" s="45">
        <f t="shared" si="469"/>
        <v>0</v>
      </c>
      <c r="G3777" s="46">
        <f t="shared" si="470"/>
        <v>0</v>
      </c>
      <c r="H3777" s="45">
        <f t="shared" si="470"/>
        <v>0</v>
      </c>
    </row>
    <row r="3778" spans="1:8">
      <c r="A3778" s="4">
        <v>404020240</v>
      </c>
      <c r="B3778" s="100" t="s">
        <v>2009</v>
      </c>
      <c r="C3778" s="100" t="s">
        <v>5178</v>
      </c>
      <c r="D3778" s="534">
        <v>1425.84</v>
      </c>
      <c r="E3778" s="365">
        <v>0</v>
      </c>
      <c r="F3778" s="45">
        <f t="shared" si="469"/>
        <v>0</v>
      </c>
      <c r="G3778" s="46">
        <f t="shared" si="470"/>
        <v>0</v>
      </c>
      <c r="H3778" s="45">
        <f t="shared" si="470"/>
        <v>0</v>
      </c>
    </row>
    <row r="3779" spans="1:8">
      <c r="A3779" s="4">
        <v>404020453</v>
      </c>
      <c r="B3779" s="100" t="s">
        <v>2974</v>
      </c>
      <c r="C3779" s="100" t="s">
        <v>5179</v>
      </c>
      <c r="D3779" s="534">
        <v>1425.84</v>
      </c>
      <c r="E3779" s="365">
        <v>0</v>
      </c>
      <c r="F3779" s="45">
        <f t="shared" si="469"/>
        <v>0</v>
      </c>
      <c r="G3779" s="46">
        <f t="shared" si="470"/>
        <v>0</v>
      </c>
      <c r="H3779" s="45">
        <f t="shared" si="470"/>
        <v>0</v>
      </c>
    </row>
    <row r="3780" spans="1:8">
      <c r="A3780" s="4">
        <v>404020461</v>
      </c>
      <c r="B3780" s="100" t="s">
        <v>2975</v>
      </c>
      <c r="C3780" s="100" t="s">
        <v>5180</v>
      </c>
      <c r="D3780" s="534">
        <v>1932.7</v>
      </c>
      <c r="E3780" s="365">
        <v>0</v>
      </c>
      <c r="F3780" s="45">
        <f t="shared" si="469"/>
        <v>0</v>
      </c>
      <c r="G3780" s="46">
        <f t="shared" si="470"/>
        <v>0</v>
      </c>
      <c r="H3780" s="45">
        <f t="shared" si="470"/>
        <v>0</v>
      </c>
    </row>
    <row r="3781" spans="1:8">
      <c r="A3781" s="4">
        <v>404020640</v>
      </c>
      <c r="B3781" s="100" t="s">
        <v>2976</v>
      </c>
      <c r="C3781" s="100" t="s">
        <v>5181</v>
      </c>
      <c r="D3781" s="534">
        <v>2813.1</v>
      </c>
      <c r="E3781" s="365">
        <v>0</v>
      </c>
      <c r="F3781" s="45">
        <f t="shared" si="469"/>
        <v>0</v>
      </c>
      <c r="G3781" s="46">
        <f t="shared" si="470"/>
        <v>0</v>
      </c>
      <c r="H3781" s="45">
        <f t="shared" si="470"/>
        <v>0</v>
      </c>
    </row>
    <row r="3782" spans="1:8">
      <c r="A3782" s="4">
        <v>404030050</v>
      </c>
      <c r="B3782" s="100" t="s">
        <v>2977</v>
      </c>
      <c r="C3782" s="100" t="s">
        <v>5182</v>
      </c>
      <c r="D3782" s="534">
        <v>2344.25</v>
      </c>
      <c r="E3782" s="365">
        <v>0</v>
      </c>
      <c r="F3782" s="45">
        <f t="shared" si="469"/>
        <v>0</v>
      </c>
      <c r="G3782" s="46">
        <f t="shared" si="470"/>
        <v>0</v>
      </c>
      <c r="H3782" s="45">
        <f t="shared" si="470"/>
        <v>0</v>
      </c>
    </row>
    <row r="3783" spans="1:8">
      <c r="A3783" s="4">
        <v>404030106</v>
      </c>
      <c r="B3783" s="100" t="s">
        <v>2978</v>
      </c>
      <c r="C3783" s="100" t="s">
        <v>5183</v>
      </c>
      <c r="D3783" s="534">
        <v>624.41</v>
      </c>
      <c r="E3783" s="365">
        <v>0</v>
      </c>
      <c r="F3783" s="45">
        <f t="shared" si="469"/>
        <v>0</v>
      </c>
      <c r="G3783" s="46">
        <f t="shared" si="470"/>
        <v>0</v>
      </c>
      <c r="H3783" s="45">
        <f t="shared" si="470"/>
        <v>0</v>
      </c>
    </row>
    <row r="3784" spans="1:8">
      <c r="A3784" s="4" t="s">
        <v>1</v>
      </c>
      <c r="B3784" s="606" t="s">
        <v>7879</v>
      </c>
      <c r="C3784" s="607"/>
      <c r="D3784" s="18">
        <f>SUM(D3756:D3783)</f>
        <v>27016.69</v>
      </c>
      <c r="E3784" s="19">
        <f>SUM(E3756:E3783)</f>
        <v>0</v>
      </c>
      <c r="F3784" s="18">
        <f>SUM(F3756:F3783)</f>
        <v>0</v>
      </c>
      <c r="G3784" s="19">
        <f>SUM(G3756:G3783)</f>
        <v>0</v>
      </c>
      <c r="H3784" s="18">
        <f>SUM(H3756:H3783)</f>
        <v>0</v>
      </c>
    </row>
    <row r="3785" spans="1:8">
      <c r="A3785" s="4">
        <v>0</v>
      </c>
      <c r="B3785" s="36"/>
      <c r="C3785" s="36"/>
      <c r="D3785" s="38"/>
      <c r="E3785" s="37"/>
      <c r="F3785" s="38"/>
      <c r="G3785" s="16"/>
      <c r="H3785" s="16"/>
    </row>
    <row r="3786" spans="1:8" ht="18" customHeight="1">
      <c r="A3786" s="4" t="s">
        <v>1050</v>
      </c>
      <c r="B3786" s="585" t="s">
        <v>1050</v>
      </c>
      <c r="C3786" s="586"/>
      <c r="D3786" s="604" t="str">
        <f>D$2519</f>
        <v xml:space="preserve">SIGTAP 08/25
Custo medio AIH
09/24 - 08/25 </v>
      </c>
      <c r="E3786" s="570" t="str">
        <f>E$861</f>
        <v>CNES_ESTABELECIMENTO</v>
      </c>
      <c r="F3786" s="570"/>
      <c r="G3786" s="570"/>
      <c r="H3786" s="570"/>
    </row>
    <row r="3787" spans="1:8" ht="18" customHeight="1">
      <c r="A3787" s="4">
        <v>0</v>
      </c>
      <c r="B3787" s="587"/>
      <c r="C3787" s="588"/>
      <c r="D3787" s="605"/>
      <c r="E3787" s="12" t="s">
        <v>12</v>
      </c>
      <c r="F3787" s="50" t="s">
        <v>3815</v>
      </c>
      <c r="G3787" s="51" t="s">
        <v>3756</v>
      </c>
      <c r="H3787" s="50" t="s">
        <v>3814</v>
      </c>
    </row>
    <row r="3788" spans="1:8">
      <c r="A3788" s="4">
        <v>405010133</v>
      </c>
      <c r="B3788" s="100" t="s">
        <v>1714</v>
      </c>
      <c r="C3788" s="100" t="s">
        <v>5184</v>
      </c>
      <c r="D3788" s="552">
        <v>1138.6600000000001</v>
      </c>
      <c r="E3788" s="252">
        <v>0</v>
      </c>
      <c r="F3788" s="45">
        <f t="shared" ref="F3788:F3803" si="471">D3788*E3788</f>
        <v>0</v>
      </c>
      <c r="G3788" s="46">
        <f t="shared" ref="G3788:H3803" si="472">E3788/12</f>
        <v>0</v>
      </c>
      <c r="H3788" s="45">
        <f t="shared" si="472"/>
        <v>0</v>
      </c>
    </row>
    <row r="3789" spans="1:8">
      <c r="A3789" s="4">
        <v>405040083</v>
      </c>
      <c r="B3789" s="100" t="s">
        <v>2996</v>
      </c>
      <c r="C3789" s="100" t="s">
        <v>5185</v>
      </c>
      <c r="D3789" s="552">
        <v>4183.12</v>
      </c>
      <c r="E3789" s="252">
        <v>0</v>
      </c>
      <c r="F3789" s="45">
        <f t="shared" si="471"/>
        <v>0</v>
      </c>
      <c r="G3789" s="46">
        <f t="shared" si="472"/>
        <v>0</v>
      </c>
      <c r="H3789" s="45">
        <f t="shared" si="472"/>
        <v>0</v>
      </c>
    </row>
    <row r="3790" spans="1:8">
      <c r="B3790" s="100" t="s">
        <v>2997</v>
      </c>
      <c r="C3790" s="100" t="s">
        <v>5186</v>
      </c>
      <c r="D3790" s="552">
        <v>4701.84</v>
      </c>
      <c r="E3790" s="252">
        <v>0</v>
      </c>
      <c r="F3790" s="45">
        <f t="shared" si="471"/>
        <v>0</v>
      </c>
      <c r="G3790" s="46">
        <f t="shared" si="472"/>
        <v>0</v>
      </c>
      <c r="H3790" s="45">
        <f t="shared" si="472"/>
        <v>0</v>
      </c>
    </row>
    <row r="3791" spans="1:8">
      <c r="B3791" s="100" t="s">
        <v>3004</v>
      </c>
      <c r="C3791" s="100" t="s">
        <v>5187</v>
      </c>
      <c r="D3791" s="552">
        <v>619.16999999999996</v>
      </c>
      <c r="E3791" s="252">
        <v>0</v>
      </c>
      <c r="F3791" s="45">
        <f t="shared" si="471"/>
        <v>0</v>
      </c>
      <c r="G3791" s="46">
        <f t="shared" si="472"/>
        <v>0</v>
      </c>
      <c r="H3791" s="45">
        <f t="shared" si="472"/>
        <v>0</v>
      </c>
    </row>
    <row r="3792" spans="1:8">
      <c r="B3792" s="100" t="s">
        <v>3005</v>
      </c>
      <c r="C3792" s="100" t="s">
        <v>5188</v>
      </c>
      <c r="D3792" s="552">
        <v>774.35</v>
      </c>
      <c r="E3792" s="252">
        <v>0</v>
      </c>
      <c r="F3792" s="45">
        <f t="shared" si="471"/>
        <v>0</v>
      </c>
      <c r="G3792" s="46">
        <f t="shared" si="472"/>
        <v>0</v>
      </c>
      <c r="H3792" s="45">
        <f t="shared" si="472"/>
        <v>0</v>
      </c>
    </row>
    <row r="3793" spans="1:8">
      <c r="B3793" s="100" t="s">
        <v>3006</v>
      </c>
      <c r="C3793" s="100" t="s">
        <v>5189</v>
      </c>
      <c r="D3793" s="552">
        <v>650.66</v>
      </c>
      <c r="E3793" s="252">
        <v>0</v>
      </c>
      <c r="F3793" s="45">
        <f t="shared" si="471"/>
        <v>0</v>
      </c>
      <c r="G3793" s="46">
        <f t="shared" si="472"/>
        <v>0</v>
      </c>
      <c r="H3793" s="45">
        <f t="shared" si="472"/>
        <v>0</v>
      </c>
    </row>
    <row r="3794" spans="1:8">
      <c r="B3794" s="100" t="s">
        <v>1715</v>
      </c>
      <c r="C3794" s="100" t="s">
        <v>5190</v>
      </c>
      <c r="D3794" s="552">
        <v>774.35</v>
      </c>
      <c r="E3794" s="252">
        <v>0</v>
      </c>
      <c r="F3794" s="45">
        <f t="shared" si="471"/>
        <v>0</v>
      </c>
      <c r="G3794" s="46">
        <f t="shared" si="472"/>
        <v>0</v>
      </c>
      <c r="H3794" s="45">
        <f t="shared" si="472"/>
        <v>0</v>
      </c>
    </row>
    <row r="3795" spans="1:8">
      <c r="B3795" s="100" t="s">
        <v>3007</v>
      </c>
      <c r="C3795" s="100" t="s">
        <v>5191</v>
      </c>
      <c r="D3795" s="552">
        <v>650.66</v>
      </c>
      <c r="E3795" s="252">
        <v>0</v>
      </c>
      <c r="F3795" s="45">
        <f t="shared" si="471"/>
        <v>0</v>
      </c>
      <c r="G3795" s="46">
        <f t="shared" si="472"/>
        <v>0</v>
      </c>
      <c r="H3795" s="45">
        <f t="shared" si="472"/>
        <v>0</v>
      </c>
    </row>
    <row r="3796" spans="1:8">
      <c r="B3796" s="100" t="s">
        <v>3009</v>
      </c>
      <c r="C3796" s="100" t="s">
        <v>5192</v>
      </c>
      <c r="D3796" s="552">
        <v>619.16999999999996</v>
      </c>
      <c r="E3796" s="252">
        <v>0</v>
      </c>
      <c r="F3796" s="45">
        <f t="shared" si="471"/>
        <v>0</v>
      </c>
      <c r="G3796" s="46">
        <f t="shared" si="472"/>
        <v>0</v>
      </c>
      <c r="H3796" s="45">
        <f t="shared" si="472"/>
        <v>0</v>
      </c>
    </row>
    <row r="3797" spans="1:8">
      <c r="B3797" s="100" t="s">
        <v>1716</v>
      </c>
      <c r="C3797" s="100" t="s">
        <v>5193</v>
      </c>
      <c r="D3797" s="552">
        <v>587.51</v>
      </c>
      <c r="E3797" s="252">
        <v>0</v>
      </c>
      <c r="F3797" s="45">
        <f t="shared" si="471"/>
        <v>0</v>
      </c>
      <c r="G3797" s="46">
        <f t="shared" si="472"/>
        <v>0</v>
      </c>
      <c r="H3797" s="45">
        <f t="shared" si="472"/>
        <v>0</v>
      </c>
    </row>
    <row r="3798" spans="1:8">
      <c r="B3798" s="100" t="s">
        <v>1717</v>
      </c>
      <c r="C3798" s="100" t="s">
        <v>5194</v>
      </c>
      <c r="D3798" s="552">
        <v>730.42</v>
      </c>
      <c r="E3798" s="252">
        <v>0</v>
      </c>
      <c r="F3798" s="45">
        <f t="shared" si="471"/>
        <v>0</v>
      </c>
      <c r="G3798" s="46">
        <f t="shared" si="472"/>
        <v>0</v>
      </c>
      <c r="H3798" s="45">
        <f t="shared" si="472"/>
        <v>0</v>
      </c>
    </row>
    <row r="3799" spans="1:8">
      <c r="A3799" s="4">
        <v>405040156</v>
      </c>
      <c r="B3799" s="100" t="s">
        <v>3018</v>
      </c>
      <c r="C3799" s="100" t="s">
        <v>5195</v>
      </c>
      <c r="D3799" s="552">
        <v>619.16</v>
      </c>
      <c r="E3799" s="252">
        <v>0</v>
      </c>
      <c r="F3799" s="45">
        <f t="shared" si="471"/>
        <v>0</v>
      </c>
      <c r="G3799" s="46">
        <f t="shared" si="472"/>
        <v>0</v>
      </c>
      <c r="H3799" s="45">
        <f t="shared" si="472"/>
        <v>0</v>
      </c>
    </row>
    <row r="3800" spans="1:8">
      <c r="A3800" s="4">
        <v>405040164</v>
      </c>
      <c r="B3800" s="100" t="s">
        <v>1718</v>
      </c>
      <c r="C3800" s="100" t="s">
        <v>5196</v>
      </c>
      <c r="D3800" s="552">
        <v>794.89</v>
      </c>
      <c r="E3800" s="252">
        <v>0</v>
      </c>
      <c r="F3800" s="45">
        <f t="shared" si="471"/>
        <v>0</v>
      </c>
      <c r="G3800" s="46">
        <f t="shared" si="472"/>
        <v>0</v>
      </c>
      <c r="H3800" s="45">
        <f t="shared" si="472"/>
        <v>0</v>
      </c>
    </row>
    <row r="3801" spans="1:8">
      <c r="A3801" s="4">
        <v>405050232</v>
      </c>
      <c r="B3801" s="100" t="s">
        <v>1719</v>
      </c>
      <c r="C3801" s="100" t="s">
        <v>5197</v>
      </c>
      <c r="D3801" s="552">
        <v>965.45</v>
      </c>
      <c r="E3801" s="252">
        <v>0</v>
      </c>
      <c r="F3801" s="45">
        <f t="shared" si="471"/>
        <v>0</v>
      </c>
      <c r="G3801" s="46">
        <f t="shared" si="472"/>
        <v>0</v>
      </c>
      <c r="H3801" s="45">
        <f t="shared" si="472"/>
        <v>0</v>
      </c>
    </row>
    <row r="3802" spans="1:8">
      <c r="A3802" s="4">
        <v>405050313</v>
      </c>
      <c r="B3802" s="100" t="s">
        <v>1720</v>
      </c>
      <c r="C3802" s="100" t="s">
        <v>5198</v>
      </c>
      <c r="D3802" s="552">
        <v>771.6</v>
      </c>
      <c r="E3802" s="252">
        <v>0</v>
      </c>
      <c r="F3802" s="45">
        <f t="shared" si="471"/>
        <v>0</v>
      </c>
      <c r="G3802" s="46">
        <f t="shared" si="472"/>
        <v>0</v>
      </c>
      <c r="H3802" s="45">
        <f t="shared" si="472"/>
        <v>0</v>
      </c>
    </row>
    <row r="3803" spans="1:8">
      <c r="A3803" s="4">
        <v>405050372</v>
      </c>
      <c r="B3803" s="100" t="s">
        <v>3019</v>
      </c>
      <c r="C3803" s="100" t="s">
        <v>5199</v>
      </c>
      <c r="D3803" s="552">
        <v>895.16</v>
      </c>
      <c r="E3803" s="253">
        <v>0</v>
      </c>
      <c r="F3803" s="45">
        <f t="shared" si="471"/>
        <v>0</v>
      </c>
      <c r="G3803" s="46">
        <f t="shared" si="472"/>
        <v>0</v>
      </c>
      <c r="H3803" s="45">
        <f t="shared" si="472"/>
        <v>0</v>
      </c>
    </row>
    <row r="3804" spans="1:8">
      <c r="A3804" s="4" t="s">
        <v>1</v>
      </c>
      <c r="B3804" s="606" t="s">
        <v>7867</v>
      </c>
      <c r="C3804" s="607"/>
      <c r="D3804" s="18">
        <f>SUM(D3788:D3803)</f>
        <v>19476.169999999998</v>
      </c>
      <c r="E3804" s="19">
        <f>SUM(E3788:E3803)</f>
        <v>0</v>
      </c>
      <c r="F3804" s="18">
        <f>SUM(F3788:F3803)</f>
        <v>0</v>
      </c>
      <c r="G3804" s="19">
        <f>SUM(G3788:G3803)</f>
        <v>0</v>
      </c>
      <c r="H3804" s="18">
        <f>SUM(H3788:H3803)</f>
        <v>0</v>
      </c>
    </row>
    <row r="3805" spans="1:8">
      <c r="A3805" s="4">
        <v>0</v>
      </c>
      <c r="B3805" s="36"/>
      <c r="C3805" s="36"/>
      <c r="D3805" s="38"/>
      <c r="E3805" s="37"/>
      <c r="F3805" s="38"/>
      <c r="G3805" s="16"/>
      <c r="H3805" s="16"/>
    </row>
    <row r="3806" spans="1:8" ht="18" customHeight="1">
      <c r="A3806" s="4" t="s">
        <v>1098</v>
      </c>
      <c r="B3806" s="585" t="s">
        <v>1098</v>
      </c>
      <c r="C3806" s="586"/>
      <c r="D3806" s="604" t="str">
        <f>D$2519</f>
        <v xml:space="preserve">SIGTAP 08/25
Custo medio AIH
09/24 - 08/25 </v>
      </c>
      <c r="E3806" s="570" t="str">
        <f>E$861</f>
        <v>CNES_ESTABELECIMENTO</v>
      </c>
      <c r="F3806" s="570"/>
      <c r="G3806" s="570"/>
      <c r="H3806" s="570"/>
    </row>
    <row r="3807" spans="1:8" ht="18" customHeight="1">
      <c r="A3807" s="4">
        <v>0</v>
      </c>
      <c r="B3807" s="587"/>
      <c r="C3807" s="588"/>
      <c r="D3807" s="605"/>
      <c r="E3807" s="12" t="s">
        <v>12</v>
      </c>
      <c r="F3807" s="50" t="s">
        <v>3815</v>
      </c>
      <c r="G3807" s="51" t="s">
        <v>3756</v>
      </c>
      <c r="H3807" s="50" t="s">
        <v>3814</v>
      </c>
    </row>
    <row r="3808" spans="1:8">
      <c r="A3808" s="4">
        <v>406010013</v>
      </c>
      <c r="B3808" s="100" t="s">
        <v>1722</v>
      </c>
      <c r="C3808" s="100" t="s">
        <v>5200</v>
      </c>
      <c r="D3808" s="534">
        <v>7445.17</v>
      </c>
      <c r="E3808" s="368">
        <v>0</v>
      </c>
      <c r="F3808" s="45">
        <f t="shared" ref="F3808:F3871" si="473">D3808*E3808</f>
        <v>0</v>
      </c>
      <c r="G3808" s="46">
        <f t="shared" ref="G3808:G3871" si="474">E3808/12</f>
        <v>0</v>
      </c>
      <c r="H3808" s="45">
        <f t="shared" ref="H3808:H3871" si="475">F3808/12</f>
        <v>0</v>
      </c>
    </row>
    <row r="3809" spans="1:8">
      <c r="A3809" s="4">
        <v>406010021</v>
      </c>
      <c r="B3809" s="100" t="s">
        <v>1723</v>
      </c>
      <c r="C3809" s="100" t="s">
        <v>5201</v>
      </c>
      <c r="D3809" s="534">
        <v>7445.17</v>
      </c>
      <c r="E3809" s="368">
        <v>0</v>
      </c>
      <c r="F3809" s="45">
        <f t="shared" si="473"/>
        <v>0</v>
      </c>
      <c r="G3809" s="46">
        <f t="shared" si="474"/>
        <v>0</v>
      </c>
      <c r="H3809" s="45">
        <f t="shared" si="475"/>
        <v>0</v>
      </c>
    </row>
    <row r="3810" spans="1:8">
      <c r="A3810" s="4">
        <v>406010030</v>
      </c>
      <c r="B3810" s="100" t="s">
        <v>1724</v>
      </c>
      <c r="C3810" s="100" t="s">
        <v>6683</v>
      </c>
      <c r="D3810" s="534">
        <v>11187.16</v>
      </c>
      <c r="E3810" s="368">
        <v>0</v>
      </c>
      <c r="F3810" s="45">
        <f t="shared" si="473"/>
        <v>0</v>
      </c>
      <c r="G3810" s="46">
        <f t="shared" si="474"/>
        <v>0</v>
      </c>
      <c r="H3810" s="45">
        <f t="shared" si="475"/>
        <v>0</v>
      </c>
    </row>
    <row r="3811" spans="1:8">
      <c r="B3811" s="100" t="s">
        <v>1725</v>
      </c>
      <c r="C3811" s="100" t="s">
        <v>6684</v>
      </c>
      <c r="D3811" s="534">
        <v>12849.23</v>
      </c>
      <c r="E3811" s="368">
        <v>0</v>
      </c>
      <c r="F3811" s="45">
        <f t="shared" si="473"/>
        <v>0</v>
      </c>
      <c r="G3811" s="46">
        <f t="shared" si="474"/>
        <v>0</v>
      </c>
      <c r="H3811" s="45">
        <f t="shared" si="475"/>
        <v>0</v>
      </c>
    </row>
    <row r="3812" spans="1:8">
      <c r="B3812" s="100" t="s">
        <v>1726</v>
      </c>
      <c r="C3812" s="100" t="s">
        <v>5202</v>
      </c>
      <c r="D3812" s="534">
        <v>8431.76</v>
      </c>
      <c r="E3812" s="368">
        <v>0</v>
      </c>
      <c r="F3812" s="45">
        <f t="shared" si="473"/>
        <v>0</v>
      </c>
      <c r="G3812" s="46">
        <f t="shared" si="474"/>
        <v>0</v>
      </c>
      <c r="H3812" s="45">
        <f t="shared" si="475"/>
        <v>0</v>
      </c>
    </row>
    <row r="3813" spans="1:8">
      <c r="B3813" s="100" t="s">
        <v>1727</v>
      </c>
      <c r="C3813" s="100" t="s">
        <v>5203</v>
      </c>
      <c r="D3813" s="534">
        <v>5554.95</v>
      </c>
      <c r="E3813" s="368">
        <v>0</v>
      </c>
      <c r="F3813" s="45">
        <f t="shared" si="473"/>
        <v>0</v>
      </c>
      <c r="G3813" s="46">
        <f t="shared" si="474"/>
        <v>0</v>
      </c>
      <c r="H3813" s="45">
        <f t="shared" si="475"/>
        <v>0</v>
      </c>
    </row>
    <row r="3814" spans="1:8">
      <c r="B3814" s="100" t="s">
        <v>3021</v>
      </c>
      <c r="C3814" s="100" t="s">
        <v>6685</v>
      </c>
      <c r="D3814" s="534">
        <v>5629.58</v>
      </c>
      <c r="E3814" s="368">
        <v>0</v>
      </c>
      <c r="F3814" s="45">
        <f t="shared" si="473"/>
        <v>0</v>
      </c>
      <c r="G3814" s="46">
        <f t="shared" si="474"/>
        <v>0</v>
      </c>
      <c r="H3814" s="45">
        <f t="shared" si="475"/>
        <v>0</v>
      </c>
    </row>
    <row r="3815" spans="1:8">
      <c r="B3815" s="100" t="s">
        <v>1731</v>
      </c>
      <c r="C3815" s="100" t="s">
        <v>6687</v>
      </c>
      <c r="D3815" s="534">
        <v>5629.58</v>
      </c>
      <c r="E3815" s="368">
        <v>0</v>
      </c>
      <c r="F3815" s="45">
        <f t="shared" si="473"/>
        <v>0</v>
      </c>
      <c r="G3815" s="46">
        <f t="shared" si="474"/>
        <v>0</v>
      </c>
      <c r="H3815" s="45">
        <f t="shared" si="475"/>
        <v>0</v>
      </c>
    </row>
    <row r="3816" spans="1:8">
      <c r="B3816" s="100" t="s">
        <v>1732</v>
      </c>
      <c r="C3816" s="100" t="s">
        <v>6688</v>
      </c>
      <c r="D3816" s="534">
        <v>13585.75</v>
      </c>
      <c r="E3816" s="368">
        <v>0</v>
      </c>
      <c r="F3816" s="45">
        <f t="shared" si="473"/>
        <v>0</v>
      </c>
      <c r="G3816" s="46">
        <f t="shared" si="474"/>
        <v>0</v>
      </c>
      <c r="H3816" s="45">
        <f t="shared" si="475"/>
        <v>0</v>
      </c>
    </row>
    <row r="3817" spans="1:8">
      <c r="B3817" s="100" t="s">
        <v>1733</v>
      </c>
      <c r="C3817" s="100" t="s">
        <v>6689</v>
      </c>
      <c r="D3817" s="534">
        <v>9874.1</v>
      </c>
      <c r="E3817" s="368">
        <v>0</v>
      </c>
      <c r="F3817" s="45">
        <f t="shared" si="473"/>
        <v>0</v>
      </c>
      <c r="G3817" s="46">
        <f t="shared" si="474"/>
        <v>0</v>
      </c>
      <c r="H3817" s="45">
        <f t="shared" si="475"/>
        <v>0</v>
      </c>
    </row>
    <row r="3818" spans="1:8">
      <c r="B3818" s="100" t="s">
        <v>1736</v>
      </c>
      <c r="C3818" s="100" t="s">
        <v>6690</v>
      </c>
      <c r="D3818" s="534">
        <v>9874.1</v>
      </c>
      <c r="E3818" s="368">
        <v>0</v>
      </c>
      <c r="F3818" s="45">
        <f t="shared" si="473"/>
        <v>0</v>
      </c>
      <c r="G3818" s="46">
        <f t="shared" si="474"/>
        <v>0</v>
      </c>
      <c r="H3818" s="45">
        <f t="shared" si="475"/>
        <v>0</v>
      </c>
    </row>
    <row r="3819" spans="1:8">
      <c r="B3819" s="100" t="s">
        <v>3023</v>
      </c>
      <c r="C3819" s="100" t="s">
        <v>6691</v>
      </c>
      <c r="D3819" s="534">
        <v>9874.1</v>
      </c>
      <c r="E3819" s="368">
        <v>0</v>
      </c>
      <c r="F3819" s="45">
        <f t="shared" si="473"/>
        <v>0</v>
      </c>
      <c r="G3819" s="46">
        <f t="shared" si="474"/>
        <v>0</v>
      </c>
      <c r="H3819" s="45">
        <f t="shared" si="475"/>
        <v>0</v>
      </c>
    </row>
    <row r="3820" spans="1:8">
      <c r="B3820" s="100" t="s">
        <v>1739</v>
      </c>
      <c r="C3820" s="100" t="s">
        <v>6692</v>
      </c>
      <c r="D3820" s="534">
        <v>12357.51</v>
      </c>
      <c r="E3820" s="368">
        <v>0</v>
      </c>
      <c r="F3820" s="45">
        <f t="shared" si="473"/>
        <v>0</v>
      </c>
      <c r="G3820" s="46">
        <f t="shared" si="474"/>
        <v>0</v>
      </c>
      <c r="H3820" s="45">
        <f t="shared" si="475"/>
        <v>0</v>
      </c>
    </row>
    <row r="3821" spans="1:8">
      <c r="B3821" s="100" t="s">
        <v>1740</v>
      </c>
      <c r="C3821" s="100" t="s">
        <v>6693</v>
      </c>
      <c r="D3821" s="534">
        <v>7445.17</v>
      </c>
      <c r="E3821" s="368">
        <v>0</v>
      </c>
      <c r="F3821" s="45">
        <f t="shared" si="473"/>
        <v>0</v>
      </c>
      <c r="G3821" s="46">
        <f t="shared" si="474"/>
        <v>0</v>
      </c>
      <c r="H3821" s="45">
        <f t="shared" si="475"/>
        <v>0</v>
      </c>
    </row>
    <row r="3822" spans="1:8">
      <c r="B3822" s="100" t="s">
        <v>1741</v>
      </c>
      <c r="C3822" s="100" t="s">
        <v>6694</v>
      </c>
      <c r="D3822" s="534">
        <v>9874.1</v>
      </c>
      <c r="E3822" s="368">
        <v>0</v>
      </c>
      <c r="F3822" s="45">
        <f t="shared" si="473"/>
        <v>0</v>
      </c>
      <c r="G3822" s="46">
        <f t="shared" si="474"/>
        <v>0</v>
      </c>
      <c r="H3822" s="45">
        <f t="shared" si="475"/>
        <v>0</v>
      </c>
    </row>
    <row r="3823" spans="1:8">
      <c r="B3823" s="100" t="s">
        <v>1742</v>
      </c>
      <c r="C3823" s="100" t="s">
        <v>5204</v>
      </c>
      <c r="D3823" s="534">
        <v>10909.4</v>
      </c>
      <c r="E3823" s="368">
        <v>0</v>
      </c>
      <c r="F3823" s="45">
        <f t="shared" si="473"/>
        <v>0</v>
      </c>
      <c r="G3823" s="46">
        <f t="shared" si="474"/>
        <v>0</v>
      </c>
      <c r="H3823" s="45">
        <f t="shared" si="475"/>
        <v>0</v>
      </c>
    </row>
    <row r="3824" spans="1:8">
      <c r="B3824" s="100" t="s">
        <v>1743</v>
      </c>
      <c r="C3824" s="100" t="s">
        <v>6695</v>
      </c>
      <c r="D3824" s="534">
        <v>10909.4</v>
      </c>
      <c r="E3824" s="368">
        <v>0</v>
      </c>
      <c r="F3824" s="45">
        <f t="shared" si="473"/>
        <v>0</v>
      </c>
      <c r="G3824" s="46">
        <f t="shared" si="474"/>
        <v>0</v>
      </c>
      <c r="H3824" s="45">
        <f t="shared" si="475"/>
        <v>0</v>
      </c>
    </row>
    <row r="3825" spans="2:8">
      <c r="B3825" s="100" t="s">
        <v>1744</v>
      </c>
      <c r="C3825" s="100" t="s">
        <v>6696</v>
      </c>
      <c r="D3825" s="534">
        <v>9874</v>
      </c>
      <c r="E3825" s="368">
        <v>0</v>
      </c>
      <c r="F3825" s="45">
        <f t="shared" si="473"/>
        <v>0</v>
      </c>
      <c r="G3825" s="46">
        <f t="shared" si="474"/>
        <v>0</v>
      </c>
      <c r="H3825" s="45">
        <f t="shared" si="475"/>
        <v>0</v>
      </c>
    </row>
    <row r="3826" spans="2:8">
      <c r="B3826" s="100" t="s">
        <v>3028</v>
      </c>
      <c r="C3826" s="100" t="s">
        <v>6697</v>
      </c>
      <c r="D3826" s="534">
        <v>10909.4</v>
      </c>
      <c r="E3826" s="368">
        <v>0</v>
      </c>
      <c r="F3826" s="45">
        <f t="shared" si="473"/>
        <v>0</v>
      </c>
      <c r="G3826" s="46">
        <f t="shared" si="474"/>
        <v>0</v>
      </c>
      <c r="H3826" s="45">
        <f t="shared" si="475"/>
        <v>0</v>
      </c>
    </row>
    <row r="3827" spans="2:8">
      <c r="B3827" s="100" t="s">
        <v>1747</v>
      </c>
      <c r="C3827" s="100" t="s">
        <v>6698</v>
      </c>
      <c r="D3827" s="534">
        <v>3544.78</v>
      </c>
      <c r="E3827" s="368">
        <v>0</v>
      </c>
      <c r="F3827" s="45">
        <f t="shared" si="473"/>
        <v>0</v>
      </c>
      <c r="G3827" s="46">
        <f t="shared" si="474"/>
        <v>0</v>
      </c>
      <c r="H3827" s="45">
        <f t="shared" si="475"/>
        <v>0</v>
      </c>
    </row>
    <row r="3828" spans="2:8">
      <c r="B3828" s="100" t="s">
        <v>1749</v>
      </c>
      <c r="C3828" s="100" t="s">
        <v>5205</v>
      </c>
      <c r="D3828" s="534">
        <v>12357.51</v>
      </c>
      <c r="E3828" s="368">
        <v>0</v>
      </c>
      <c r="F3828" s="45">
        <f t="shared" si="473"/>
        <v>0</v>
      </c>
      <c r="G3828" s="46">
        <f t="shared" si="474"/>
        <v>0</v>
      </c>
      <c r="H3828" s="45">
        <f t="shared" si="475"/>
        <v>0</v>
      </c>
    </row>
    <row r="3829" spans="2:8">
      <c r="B3829" s="100" t="s">
        <v>1751</v>
      </c>
      <c r="C3829" s="100" t="s">
        <v>6699</v>
      </c>
      <c r="D3829" s="534">
        <v>11865.22</v>
      </c>
      <c r="E3829" s="368">
        <v>0</v>
      </c>
      <c r="F3829" s="45">
        <f t="shared" si="473"/>
        <v>0</v>
      </c>
      <c r="G3829" s="46">
        <f t="shared" si="474"/>
        <v>0</v>
      </c>
      <c r="H3829" s="45">
        <f t="shared" si="475"/>
        <v>0</v>
      </c>
    </row>
    <row r="3830" spans="2:8">
      <c r="B3830" s="100" t="s">
        <v>1752</v>
      </c>
      <c r="C3830" s="100" t="s">
        <v>6700</v>
      </c>
      <c r="D3830" s="534">
        <v>9874.1</v>
      </c>
      <c r="E3830" s="368">
        <v>0</v>
      </c>
      <c r="F3830" s="45">
        <f t="shared" si="473"/>
        <v>0</v>
      </c>
      <c r="G3830" s="46">
        <f t="shared" si="474"/>
        <v>0</v>
      </c>
      <c r="H3830" s="45">
        <f t="shared" si="475"/>
        <v>0</v>
      </c>
    </row>
    <row r="3831" spans="2:8">
      <c r="B3831" s="100" t="s">
        <v>1753</v>
      </c>
      <c r="C3831" s="100" t="s">
        <v>6701</v>
      </c>
      <c r="D3831" s="534">
        <v>8019.47</v>
      </c>
      <c r="E3831" s="368">
        <v>0</v>
      </c>
      <c r="F3831" s="45">
        <f t="shared" si="473"/>
        <v>0</v>
      </c>
      <c r="G3831" s="46">
        <f t="shared" si="474"/>
        <v>0</v>
      </c>
      <c r="H3831" s="45">
        <f t="shared" si="475"/>
        <v>0</v>
      </c>
    </row>
    <row r="3832" spans="2:8">
      <c r="B3832" s="100" t="s">
        <v>1754</v>
      </c>
      <c r="C3832" s="100" t="s">
        <v>6702</v>
      </c>
      <c r="D3832" s="534">
        <v>3965.49</v>
      </c>
      <c r="E3832" s="368">
        <v>0</v>
      </c>
      <c r="F3832" s="45">
        <f t="shared" si="473"/>
        <v>0</v>
      </c>
      <c r="G3832" s="46">
        <f t="shared" si="474"/>
        <v>0</v>
      </c>
      <c r="H3832" s="45">
        <f t="shared" si="475"/>
        <v>0</v>
      </c>
    </row>
    <row r="3833" spans="2:8">
      <c r="B3833" s="100" t="s">
        <v>1755</v>
      </c>
      <c r="C3833" s="100" t="s">
        <v>6703</v>
      </c>
      <c r="D3833" s="534">
        <v>7445.17</v>
      </c>
      <c r="E3833" s="368">
        <v>0</v>
      </c>
      <c r="F3833" s="45">
        <f t="shared" si="473"/>
        <v>0</v>
      </c>
      <c r="G3833" s="46">
        <f t="shared" si="474"/>
        <v>0</v>
      </c>
      <c r="H3833" s="45">
        <f t="shared" si="475"/>
        <v>0</v>
      </c>
    </row>
    <row r="3834" spans="2:8">
      <c r="B3834" s="100" t="s">
        <v>1756</v>
      </c>
      <c r="C3834" s="100" t="s">
        <v>6704</v>
      </c>
      <c r="D3834" s="534">
        <v>7445.17</v>
      </c>
      <c r="E3834" s="368">
        <v>0</v>
      </c>
      <c r="F3834" s="45">
        <f t="shared" si="473"/>
        <v>0</v>
      </c>
      <c r="G3834" s="46">
        <f t="shared" si="474"/>
        <v>0</v>
      </c>
      <c r="H3834" s="45">
        <f t="shared" si="475"/>
        <v>0</v>
      </c>
    </row>
    <row r="3835" spans="2:8">
      <c r="B3835" s="100" t="s">
        <v>1757</v>
      </c>
      <c r="C3835" s="100" t="s">
        <v>6705</v>
      </c>
      <c r="D3835" s="534">
        <v>7569.22</v>
      </c>
      <c r="E3835" s="368">
        <v>0</v>
      </c>
      <c r="F3835" s="45">
        <f t="shared" si="473"/>
        <v>0</v>
      </c>
      <c r="G3835" s="46">
        <f t="shared" si="474"/>
        <v>0</v>
      </c>
      <c r="H3835" s="45">
        <f t="shared" si="475"/>
        <v>0</v>
      </c>
    </row>
    <row r="3836" spans="2:8">
      <c r="B3836" s="100" t="s">
        <v>1758</v>
      </c>
      <c r="C3836" s="100" t="s">
        <v>6706</v>
      </c>
      <c r="D3836" s="534">
        <v>1943.74</v>
      </c>
      <c r="E3836" s="368">
        <v>0</v>
      </c>
      <c r="F3836" s="45">
        <f t="shared" si="473"/>
        <v>0</v>
      </c>
      <c r="G3836" s="46">
        <f t="shared" si="474"/>
        <v>0</v>
      </c>
      <c r="H3836" s="45">
        <f t="shared" si="475"/>
        <v>0</v>
      </c>
    </row>
    <row r="3837" spans="2:8">
      <c r="B3837" s="100" t="s">
        <v>1759</v>
      </c>
      <c r="C3837" s="100" t="s">
        <v>6707</v>
      </c>
      <c r="D3837" s="534">
        <v>2366.4499999999998</v>
      </c>
      <c r="E3837" s="368">
        <v>0</v>
      </c>
      <c r="F3837" s="45">
        <f t="shared" si="473"/>
        <v>0</v>
      </c>
      <c r="G3837" s="46">
        <f t="shared" si="474"/>
        <v>0</v>
      </c>
      <c r="H3837" s="45">
        <f t="shared" si="475"/>
        <v>0</v>
      </c>
    </row>
    <row r="3838" spans="2:8">
      <c r="B3838" s="100" t="s">
        <v>1760</v>
      </c>
      <c r="C3838" s="100" t="s">
        <v>6708</v>
      </c>
      <c r="D3838" s="534">
        <v>2028.9</v>
      </c>
      <c r="E3838" s="368">
        <v>0</v>
      </c>
      <c r="F3838" s="45">
        <f t="shared" si="473"/>
        <v>0</v>
      </c>
      <c r="G3838" s="46">
        <f t="shared" si="474"/>
        <v>0</v>
      </c>
      <c r="H3838" s="45">
        <f t="shared" si="475"/>
        <v>0</v>
      </c>
    </row>
    <row r="3839" spans="2:8">
      <c r="B3839" s="100" t="s">
        <v>3032</v>
      </c>
      <c r="C3839" s="100" t="s">
        <v>6709</v>
      </c>
      <c r="D3839" s="534">
        <v>2349.12</v>
      </c>
      <c r="E3839" s="368">
        <v>0</v>
      </c>
      <c r="F3839" s="45">
        <f t="shared" si="473"/>
        <v>0</v>
      </c>
      <c r="G3839" s="46">
        <f t="shared" si="474"/>
        <v>0</v>
      </c>
      <c r="H3839" s="45">
        <f t="shared" si="475"/>
        <v>0</v>
      </c>
    </row>
    <row r="3840" spans="2:8">
      <c r="B3840" s="100" t="s">
        <v>1761</v>
      </c>
      <c r="C3840" s="100" t="s">
        <v>5206</v>
      </c>
      <c r="D3840" s="534">
        <v>1943.74</v>
      </c>
      <c r="E3840" s="368">
        <v>0</v>
      </c>
      <c r="F3840" s="45">
        <f t="shared" si="473"/>
        <v>0</v>
      </c>
      <c r="G3840" s="46">
        <f t="shared" si="474"/>
        <v>0</v>
      </c>
      <c r="H3840" s="45">
        <f t="shared" si="475"/>
        <v>0</v>
      </c>
    </row>
    <row r="3841" spans="1:8">
      <c r="B3841" s="100" t="s">
        <v>3033</v>
      </c>
      <c r="C3841" s="100" t="s">
        <v>6710</v>
      </c>
      <c r="D3841" s="534">
        <v>2010.97</v>
      </c>
      <c r="E3841" s="368">
        <v>0</v>
      </c>
      <c r="F3841" s="45">
        <f t="shared" si="473"/>
        <v>0</v>
      </c>
      <c r="G3841" s="46">
        <f t="shared" si="474"/>
        <v>0</v>
      </c>
      <c r="H3841" s="45">
        <f t="shared" si="475"/>
        <v>0</v>
      </c>
    </row>
    <row r="3842" spans="1:8">
      <c r="B3842" s="100" t="s">
        <v>3034</v>
      </c>
      <c r="C3842" s="100" t="s">
        <v>6711</v>
      </c>
      <c r="D3842" s="534">
        <v>2028.3</v>
      </c>
      <c r="E3842" s="368">
        <v>0</v>
      </c>
      <c r="F3842" s="45">
        <f t="shared" si="473"/>
        <v>0</v>
      </c>
      <c r="G3842" s="46">
        <f t="shared" si="474"/>
        <v>0</v>
      </c>
      <c r="H3842" s="45">
        <f t="shared" si="475"/>
        <v>0</v>
      </c>
    </row>
    <row r="3843" spans="1:8">
      <c r="A3843" s="4">
        <v>406010048</v>
      </c>
      <c r="B3843" s="100" t="s">
        <v>1762</v>
      </c>
      <c r="C3843" s="100" t="s">
        <v>6712</v>
      </c>
      <c r="D3843" s="534">
        <v>2042.65</v>
      </c>
      <c r="E3843" s="368">
        <v>0</v>
      </c>
      <c r="F3843" s="45">
        <f t="shared" si="473"/>
        <v>0</v>
      </c>
      <c r="G3843" s="46">
        <f t="shared" si="474"/>
        <v>0</v>
      </c>
      <c r="H3843" s="45">
        <f t="shared" si="475"/>
        <v>0</v>
      </c>
    </row>
    <row r="3844" spans="1:8">
      <c r="A3844" s="4">
        <v>406010056</v>
      </c>
      <c r="B3844" s="100" t="s">
        <v>1763</v>
      </c>
      <c r="C3844" s="100" t="s">
        <v>6713</v>
      </c>
      <c r="D3844" s="534">
        <v>971.19</v>
      </c>
      <c r="E3844" s="368">
        <v>0</v>
      </c>
      <c r="F3844" s="45">
        <f t="shared" si="473"/>
        <v>0</v>
      </c>
      <c r="G3844" s="46">
        <f t="shared" si="474"/>
        <v>0</v>
      </c>
      <c r="H3844" s="45">
        <f t="shared" si="475"/>
        <v>0</v>
      </c>
    </row>
    <row r="3845" spans="1:8">
      <c r="A3845" s="4">
        <v>406010064</v>
      </c>
      <c r="B3845" s="100" t="s">
        <v>1764</v>
      </c>
      <c r="C3845" s="100" t="s">
        <v>6714</v>
      </c>
      <c r="D3845" s="534">
        <v>1225.6400000000001</v>
      </c>
      <c r="E3845" s="368">
        <v>0</v>
      </c>
      <c r="F3845" s="45">
        <f t="shared" si="473"/>
        <v>0</v>
      </c>
      <c r="G3845" s="46">
        <f t="shared" si="474"/>
        <v>0</v>
      </c>
      <c r="H3845" s="45">
        <f t="shared" si="475"/>
        <v>0</v>
      </c>
    </row>
    <row r="3846" spans="1:8">
      <c r="A3846" s="4">
        <v>406010080</v>
      </c>
      <c r="B3846" s="100" t="s">
        <v>1765</v>
      </c>
      <c r="C3846" s="100" t="s">
        <v>6715</v>
      </c>
      <c r="D3846" s="534">
        <v>974.79</v>
      </c>
      <c r="E3846" s="368">
        <v>0</v>
      </c>
      <c r="F3846" s="45">
        <f t="shared" si="473"/>
        <v>0</v>
      </c>
      <c r="G3846" s="46">
        <f t="shared" si="474"/>
        <v>0</v>
      </c>
      <c r="H3846" s="45">
        <f t="shared" si="475"/>
        <v>0</v>
      </c>
    </row>
    <row r="3847" spans="1:8">
      <c r="A3847" s="4">
        <v>406010137</v>
      </c>
      <c r="B3847" s="100" t="s">
        <v>1766</v>
      </c>
      <c r="C3847" s="100" t="s">
        <v>6716</v>
      </c>
      <c r="D3847" s="534">
        <v>1150.79</v>
      </c>
      <c r="E3847" s="368">
        <v>0</v>
      </c>
      <c r="F3847" s="45">
        <f t="shared" si="473"/>
        <v>0</v>
      </c>
      <c r="G3847" s="46">
        <f t="shared" si="474"/>
        <v>0</v>
      </c>
      <c r="H3847" s="45">
        <f t="shared" si="475"/>
        <v>0</v>
      </c>
    </row>
    <row r="3848" spans="1:8">
      <c r="A3848" s="4">
        <v>406010161</v>
      </c>
      <c r="B3848" s="100" t="s">
        <v>1768</v>
      </c>
      <c r="C3848" s="100" t="s">
        <v>6718</v>
      </c>
      <c r="D3848" s="534">
        <v>8327.91</v>
      </c>
      <c r="E3848" s="368">
        <v>0</v>
      </c>
      <c r="F3848" s="45">
        <f t="shared" si="473"/>
        <v>0</v>
      </c>
      <c r="G3848" s="46">
        <f t="shared" si="474"/>
        <v>0</v>
      </c>
      <c r="H3848" s="45">
        <f t="shared" si="475"/>
        <v>0</v>
      </c>
    </row>
    <row r="3849" spans="1:8">
      <c r="A3849" s="4">
        <v>406010170</v>
      </c>
      <c r="B3849" s="100" t="s">
        <v>3035</v>
      </c>
      <c r="C3849" s="100" t="s">
        <v>6719</v>
      </c>
      <c r="D3849" s="534">
        <v>344.66</v>
      </c>
      <c r="E3849" s="368">
        <v>0</v>
      </c>
      <c r="F3849" s="45">
        <f t="shared" si="473"/>
        <v>0</v>
      </c>
      <c r="G3849" s="46">
        <f t="shared" si="474"/>
        <v>0</v>
      </c>
      <c r="H3849" s="45">
        <f t="shared" si="475"/>
        <v>0</v>
      </c>
    </row>
    <row r="3850" spans="1:8">
      <c r="A3850" s="4">
        <v>406010188</v>
      </c>
      <c r="B3850" s="100" t="s">
        <v>3036</v>
      </c>
      <c r="C3850" s="100" t="s">
        <v>6720</v>
      </c>
      <c r="D3850" s="534">
        <v>4605.63</v>
      </c>
      <c r="E3850" s="368">
        <v>0</v>
      </c>
      <c r="F3850" s="45">
        <f t="shared" si="473"/>
        <v>0</v>
      </c>
      <c r="G3850" s="46">
        <f t="shared" si="474"/>
        <v>0</v>
      </c>
      <c r="H3850" s="45">
        <f t="shared" si="475"/>
        <v>0</v>
      </c>
    </row>
    <row r="3851" spans="1:8">
      <c r="A3851" s="4">
        <v>406010196</v>
      </c>
      <c r="B3851" s="100" t="s">
        <v>1769</v>
      </c>
      <c r="C3851" s="100" t="s">
        <v>5207</v>
      </c>
      <c r="D3851" s="534">
        <v>2139.7399999999998</v>
      </c>
      <c r="E3851" s="368">
        <v>0</v>
      </c>
      <c r="F3851" s="45">
        <f t="shared" si="473"/>
        <v>0</v>
      </c>
      <c r="G3851" s="46">
        <f t="shared" si="474"/>
        <v>0</v>
      </c>
      <c r="H3851" s="45">
        <f t="shared" si="475"/>
        <v>0</v>
      </c>
    </row>
    <row r="3852" spans="1:8">
      <c r="A3852" s="4">
        <v>406010200</v>
      </c>
      <c r="B3852" s="100" t="s">
        <v>1770</v>
      </c>
      <c r="C3852" s="100" t="s">
        <v>5208</v>
      </c>
      <c r="D3852" s="534">
        <v>2139.7399999999998</v>
      </c>
      <c r="E3852" s="368">
        <v>0</v>
      </c>
      <c r="F3852" s="45">
        <f t="shared" si="473"/>
        <v>0</v>
      </c>
      <c r="G3852" s="46">
        <f t="shared" si="474"/>
        <v>0</v>
      </c>
      <c r="H3852" s="45">
        <f t="shared" si="475"/>
        <v>0</v>
      </c>
    </row>
    <row r="3853" spans="1:8">
      <c r="A3853" s="4">
        <v>406010218</v>
      </c>
      <c r="B3853" s="100" t="s">
        <v>1772</v>
      </c>
      <c r="C3853" s="100" t="s">
        <v>6721</v>
      </c>
      <c r="D3853" s="534">
        <v>810.15</v>
      </c>
      <c r="E3853" s="368">
        <v>0</v>
      </c>
      <c r="F3853" s="45">
        <f t="shared" si="473"/>
        <v>0</v>
      </c>
      <c r="G3853" s="46">
        <f t="shared" si="474"/>
        <v>0</v>
      </c>
      <c r="H3853" s="45">
        <f t="shared" si="475"/>
        <v>0</v>
      </c>
    </row>
    <row r="3854" spans="1:8">
      <c r="A3854" s="4">
        <v>406010226</v>
      </c>
      <c r="B3854" s="100" t="s">
        <v>1775</v>
      </c>
      <c r="C3854" s="100" t="s">
        <v>6725</v>
      </c>
      <c r="D3854" s="534">
        <v>10116.049999999999</v>
      </c>
      <c r="E3854" s="368">
        <v>0</v>
      </c>
      <c r="F3854" s="45">
        <f t="shared" si="473"/>
        <v>0</v>
      </c>
      <c r="G3854" s="46">
        <f t="shared" si="474"/>
        <v>0</v>
      </c>
      <c r="H3854" s="45">
        <f t="shared" si="475"/>
        <v>0</v>
      </c>
    </row>
    <row r="3855" spans="1:8">
      <c r="A3855" s="4">
        <v>406010234</v>
      </c>
      <c r="B3855" s="100" t="s">
        <v>1776</v>
      </c>
      <c r="C3855" s="100" t="s">
        <v>6726</v>
      </c>
      <c r="D3855" s="534">
        <v>11138.29</v>
      </c>
      <c r="E3855" s="368">
        <v>0</v>
      </c>
      <c r="F3855" s="45">
        <f t="shared" si="473"/>
        <v>0</v>
      </c>
      <c r="G3855" s="46">
        <f t="shared" si="474"/>
        <v>0</v>
      </c>
      <c r="H3855" s="45">
        <f t="shared" si="475"/>
        <v>0</v>
      </c>
    </row>
    <row r="3856" spans="1:8">
      <c r="A3856" s="4">
        <v>406010269</v>
      </c>
      <c r="B3856" s="100" t="s">
        <v>3038</v>
      </c>
      <c r="C3856" s="100" t="s">
        <v>3791</v>
      </c>
      <c r="D3856" s="534">
        <v>898.12</v>
      </c>
      <c r="E3856" s="368">
        <v>0</v>
      </c>
      <c r="F3856" s="45">
        <f t="shared" si="473"/>
        <v>0</v>
      </c>
      <c r="G3856" s="46">
        <f t="shared" si="474"/>
        <v>0</v>
      </c>
      <c r="H3856" s="45">
        <f t="shared" si="475"/>
        <v>0</v>
      </c>
    </row>
    <row r="3857" spans="1:8">
      <c r="A3857" s="4">
        <v>406010277</v>
      </c>
      <c r="B3857" s="100" t="s">
        <v>1777</v>
      </c>
      <c r="C3857" s="100" t="s">
        <v>5209</v>
      </c>
      <c r="D3857" s="534">
        <v>916.28</v>
      </c>
      <c r="E3857" s="368">
        <v>0</v>
      </c>
      <c r="F3857" s="45">
        <f t="shared" si="473"/>
        <v>0</v>
      </c>
      <c r="G3857" s="46">
        <f t="shared" si="474"/>
        <v>0</v>
      </c>
      <c r="H3857" s="45">
        <f t="shared" si="475"/>
        <v>0</v>
      </c>
    </row>
    <row r="3858" spans="1:8">
      <c r="A3858" s="4">
        <v>406010293</v>
      </c>
      <c r="B3858" s="100" t="s">
        <v>1778</v>
      </c>
      <c r="C3858" s="100" t="s">
        <v>5210</v>
      </c>
      <c r="D3858" s="534">
        <v>898.12</v>
      </c>
      <c r="E3858" s="368">
        <v>0</v>
      </c>
      <c r="F3858" s="45">
        <f t="shared" si="473"/>
        <v>0</v>
      </c>
      <c r="G3858" s="46">
        <f t="shared" si="474"/>
        <v>0</v>
      </c>
      <c r="H3858" s="45">
        <f t="shared" si="475"/>
        <v>0</v>
      </c>
    </row>
    <row r="3859" spans="1:8">
      <c r="A3859" s="4">
        <v>406010307</v>
      </c>
      <c r="B3859" s="100" t="s">
        <v>1779</v>
      </c>
      <c r="C3859" s="100" t="s">
        <v>6727</v>
      </c>
      <c r="D3859" s="534">
        <v>7053.75</v>
      </c>
      <c r="E3859" s="368">
        <v>0</v>
      </c>
      <c r="F3859" s="45">
        <f t="shared" si="473"/>
        <v>0</v>
      </c>
      <c r="G3859" s="46">
        <f t="shared" si="474"/>
        <v>0</v>
      </c>
      <c r="H3859" s="45">
        <f t="shared" si="475"/>
        <v>0</v>
      </c>
    </row>
    <row r="3860" spans="1:8">
      <c r="A3860" s="4">
        <v>406010315</v>
      </c>
      <c r="B3860" s="100" t="s">
        <v>1780</v>
      </c>
      <c r="C3860" s="100" t="s">
        <v>6728</v>
      </c>
      <c r="D3860" s="534">
        <v>8023.52</v>
      </c>
      <c r="E3860" s="368">
        <v>0</v>
      </c>
      <c r="F3860" s="45">
        <f t="shared" si="473"/>
        <v>0</v>
      </c>
      <c r="G3860" s="46">
        <f t="shared" si="474"/>
        <v>0</v>
      </c>
      <c r="H3860" s="45">
        <f t="shared" si="475"/>
        <v>0</v>
      </c>
    </row>
    <row r="3861" spans="1:8">
      <c r="A3861" s="4">
        <v>406010323</v>
      </c>
      <c r="B3861" s="100" t="s">
        <v>1781</v>
      </c>
      <c r="C3861" s="100" t="s">
        <v>6729</v>
      </c>
      <c r="D3861" s="534">
        <v>12128.34</v>
      </c>
      <c r="E3861" s="368">
        <v>0</v>
      </c>
      <c r="F3861" s="45">
        <f t="shared" si="473"/>
        <v>0</v>
      </c>
      <c r="G3861" s="46">
        <f t="shared" si="474"/>
        <v>0</v>
      </c>
      <c r="H3861" s="45">
        <f t="shared" si="475"/>
        <v>0</v>
      </c>
    </row>
    <row r="3862" spans="1:8">
      <c r="A3862" s="4">
        <v>406010340</v>
      </c>
      <c r="B3862" s="100" t="s">
        <v>1782</v>
      </c>
      <c r="C3862" s="100" t="s">
        <v>6730</v>
      </c>
      <c r="D3862" s="534">
        <v>568.20000000000005</v>
      </c>
      <c r="E3862" s="368">
        <v>0</v>
      </c>
      <c r="F3862" s="45">
        <f t="shared" si="473"/>
        <v>0</v>
      </c>
      <c r="G3862" s="46">
        <f t="shared" si="474"/>
        <v>0</v>
      </c>
      <c r="H3862" s="45">
        <f t="shared" si="475"/>
        <v>0</v>
      </c>
    </row>
    <row r="3863" spans="1:8">
      <c r="A3863" s="4">
        <v>406010358</v>
      </c>
      <c r="B3863" s="100" t="s">
        <v>1787</v>
      </c>
      <c r="C3863" s="100" t="s">
        <v>5211</v>
      </c>
      <c r="D3863" s="534">
        <v>8675.34</v>
      </c>
      <c r="E3863" s="368">
        <v>0</v>
      </c>
      <c r="F3863" s="45">
        <f t="shared" si="473"/>
        <v>0</v>
      </c>
      <c r="G3863" s="46">
        <f t="shared" si="474"/>
        <v>0</v>
      </c>
      <c r="H3863" s="45">
        <f t="shared" si="475"/>
        <v>0</v>
      </c>
    </row>
    <row r="3864" spans="1:8">
      <c r="A3864" s="4">
        <v>406010366</v>
      </c>
      <c r="B3864" s="100" t="s">
        <v>3039</v>
      </c>
      <c r="C3864" s="100" t="s">
        <v>6735</v>
      </c>
      <c r="D3864" s="534">
        <v>8675.34</v>
      </c>
      <c r="E3864" s="368">
        <v>0</v>
      </c>
      <c r="F3864" s="45">
        <f t="shared" si="473"/>
        <v>0</v>
      </c>
      <c r="G3864" s="46">
        <f t="shared" si="474"/>
        <v>0</v>
      </c>
      <c r="H3864" s="45">
        <f t="shared" si="475"/>
        <v>0</v>
      </c>
    </row>
    <row r="3865" spans="1:8">
      <c r="A3865" s="4">
        <v>406010390</v>
      </c>
      <c r="B3865" s="100" t="s">
        <v>3040</v>
      </c>
      <c r="C3865" s="100" t="s">
        <v>6736</v>
      </c>
      <c r="D3865" s="534">
        <v>988.06</v>
      </c>
      <c r="E3865" s="368">
        <v>0</v>
      </c>
      <c r="F3865" s="45">
        <f t="shared" si="473"/>
        <v>0</v>
      </c>
      <c r="G3865" s="46">
        <f t="shared" si="474"/>
        <v>0</v>
      </c>
      <c r="H3865" s="45">
        <f t="shared" si="475"/>
        <v>0</v>
      </c>
    </row>
    <row r="3866" spans="1:8">
      <c r="A3866" s="4">
        <v>406010404</v>
      </c>
      <c r="B3866" s="100" t="s">
        <v>3041</v>
      </c>
      <c r="C3866" s="100" t="s">
        <v>5212</v>
      </c>
      <c r="D3866" s="534">
        <v>898.12</v>
      </c>
      <c r="E3866" s="368">
        <v>0</v>
      </c>
      <c r="F3866" s="45">
        <f t="shared" si="473"/>
        <v>0</v>
      </c>
      <c r="G3866" s="46">
        <f t="shared" si="474"/>
        <v>0</v>
      </c>
      <c r="H3866" s="45">
        <f t="shared" si="475"/>
        <v>0</v>
      </c>
    </row>
    <row r="3867" spans="1:8">
      <c r="A3867" s="4">
        <v>406010420</v>
      </c>
      <c r="B3867" s="100" t="s">
        <v>3042</v>
      </c>
      <c r="C3867" s="100" t="s">
        <v>3769</v>
      </c>
      <c r="D3867" s="534">
        <v>898.12</v>
      </c>
      <c r="E3867" s="368">
        <v>0</v>
      </c>
      <c r="F3867" s="45">
        <f t="shared" si="473"/>
        <v>0</v>
      </c>
      <c r="G3867" s="46">
        <f t="shared" si="474"/>
        <v>0</v>
      </c>
      <c r="H3867" s="45">
        <f t="shared" si="475"/>
        <v>0</v>
      </c>
    </row>
    <row r="3868" spans="1:8">
      <c r="A3868" s="4">
        <v>406010439</v>
      </c>
      <c r="B3868" s="100" t="s">
        <v>3043</v>
      </c>
      <c r="C3868" s="100" t="s">
        <v>6737</v>
      </c>
      <c r="D3868" s="534">
        <v>949.28</v>
      </c>
      <c r="E3868" s="368">
        <v>0</v>
      </c>
      <c r="F3868" s="45">
        <f t="shared" si="473"/>
        <v>0</v>
      </c>
      <c r="G3868" s="46">
        <f t="shared" si="474"/>
        <v>0</v>
      </c>
      <c r="H3868" s="45">
        <f t="shared" si="475"/>
        <v>0</v>
      </c>
    </row>
    <row r="3869" spans="1:8">
      <c r="A3869" s="4">
        <v>406010447</v>
      </c>
      <c r="B3869" s="100" t="s">
        <v>1788</v>
      </c>
      <c r="C3869" s="100" t="s">
        <v>6738</v>
      </c>
      <c r="D3869" s="534">
        <v>916.28</v>
      </c>
      <c r="E3869" s="368">
        <v>0</v>
      </c>
      <c r="F3869" s="45">
        <f t="shared" si="473"/>
        <v>0</v>
      </c>
      <c r="G3869" s="46">
        <f t="shared" si="474"/>
        <v>0</v>
      </c>
      <c r="H3869" s="45">
        <f t="shared" si="475"/>
        <v>0</v>
      </c>
    </row>
    <row r="3870" spans="1:8">
      <c r="A3870" s="4">
        <v>406010455</v>
      </c>
      <c r="B3870" s="100" t="s">
        <v>3044</v>
      </c>
      <c r="C3870" s="100" t="s">
        <v>5213</v>
      </c>
      <c r="D3870" s="534">
        <v>709.3</v>
      </c>
      <c r="E3870" s="368">
        <v>0</v>
      </c>
      <c r="F3870" s="45">
        <f t="shared" si="473"/>
        <v>0</v>
      </c>
      <c r="G3870" s="46">
        <f t="shared" si="474"/>
        <v>0</v>
      </c>
      <c r="H3870" s="45">
        <f t="shared" si="475"/>
        <v>0</v>
      </c>
    </row>
    <row r="3871" spans="1:8">
      <c r="A3871" s="4">
        <v>406010480</v>
      </c>
      <c r="B3871" s="100" t="s">
        <v>3045</v>
      </c>
      <c r="C3871" s="100" t="s">
        <v>5214</v>
      </c>
      <c r="D3871" s="534">
        <v>898.12</v>
      </c>
      <c r="E3871" s="368">
        <v>0</v>
      </c>
      <c r="F3871" s="45">
        <f t="shared" si="473"/>
        <v>0</v>
      </c>
      <c r="G3871" s="46">
        <f t="shared" si="474"/>
        <v>0</v>
      </c>
      <c r="H3871" s="45">
        <f t="shared" si="475"/>
        <v>0</v>
      </c>
    </row>
    <row r="3872" spans="1:8">
      <c r="A3872" s="4">
        <v>406010501</v>
      </c>
      <c r="B3872" s="100" t="s">
        <v>3046</v>
      </c>
      <c r="C3872" s="100" t="s">
        <v>5215</v>
      </c>
      <c r="D3872" s="534">
        <v>845.35</v>
      </c>
      <c r="E3872" s="368">
        <v>0</v>
      </c>
      <c r="F3872" s="45">
        <f t="shared" ref="F3872:F3905" si="476">D3872*E3872</f>
        <v>0</v>
      </c>
      <c r="G3872" s="46">
        <f t="shared" ref="G3872:G3904" si="477">E3872/12</f>
        <v>0</v>
      </c>
      <c r="H3872" s="45">
        <f t="shared" ref="H3872:H3904" si="478">F3872/12</f>
        <v>0</v>
      </c>
    </row>
    <row r="3873" spans="1:8">
      <c r="A3873" s="4">
        <v>406010528</v>
      </c>
      <c r="B3873" s="100" t="s">
        <v>3047</v>
      </c>
      <c r="C3873" s="100" t="s">
        <v>6739</v>
      </c>
      <c r="D3873" s="534">
        <v>845.35</v>
      </c>
      <c r="E3873" s="368">
        <v>0</v>
      </c>
      <c r="F3873" s="45">
        <f t="shared" si="476"/>
        <v>0</v>
      </c>
      <c r="G3873" s="46">
        <f t="shared" si="477"/>
        <v>0</v>
      </c>
      <c r="H3873" s="45">
        <f t="shared" si="478"/>
        <v>0</v>
      </c>
    </row>
    <row r="3874" spans="1:8">
      <c r="A3874" s="4">
        <v>406010536</v>
      </c>
      <c r="B3874" s="100" t="s">
        <v>3048</v>
      </c>
      <c r="C3874" s="100" t="s">
        <v>6740</v>
      </c>
      <c r="D3874" s="534">
        <v>898.12</v>
      </c>
      <c r="E3874" s="368">
        <v>0</v>
      </c>
      <c r="F3874" s="45">
        <f t="shared" si="476"/>
        <v>0</v>
      </c>
      <c r="G3874" s="46">
        <f t="shared" si="477"/>
        <v>0</v>
      </c>
      <c r="H3874" s="45">
        <f t="shared" si="478"/>
        <v>0</v>
      </c>
    </row>
    <row r="3875" spans="1:8">
      <c r="A3875" s="4">
        <v>406010544</v>
      </c>
      <c r="B3875" s="100" t="s">
        <v>3049</v>
      </c>
      <c r="C3875" s="100" t="s">
        <v>3770</v>
      </c>
      <c r="D3875" s="534">
        <v>898.12</v>
      </c>
      <c r="E3875" s="368">
        <v>0</v>
      </c>
      <c r="F3875" s="45">
        <f t="shared" si="476"/>
        <v>0</v>
      </c>
      <c r="G3875" s="46">
        <f t="shared" si="477"/>
        <v>0</v>
      </c>
      <c r="H3875" s="45">
        <f t="shared" si="478"/>
        <v>0</v>
      </c>
    </row>
    <row r="3876" spans="1:8">
      <c r="A3876" s="4">
        <v>406010552</v>
      </c>
      <c r="B3876" s="100" t="s">
        <v>1789</v>
      </c>
      <c r="C3876" s="100" t="s">
        <v>6741</v>
      </c>
      <c r="D3876" s="534">
        <v>916.61</v>
      </c>
      <c r="E3876" s="368">
        <v>0</v>
      </c>
      <c r="F3876" s="45">
        <f t="shared" si="476"/>
        <v>0</v>
      </c>
      <c r="G3876" s="46">
        <f t="shared" si="477"/>
        <v>0</v>
      </c>
      <c r="H3876" s="45">
        <f t="shared" si="478"/>
        <v>0</v>
      </c>
    </row>
    <row r="3877" spans="1:8">
      <c r="B3877" s="100" t="s">
        <v>1790</v>
      </c>
      <c r="C3877" s="100" t="s">
        <v>6742</v>
      </c>
      <c r="D3877" s="534">
        <v>916.28</v>
      </c>
      <c r="E3877" s="368">
        <v>0</v>
      </c>
      <c r="F3877" s="45">
        <f t="shared" si="476"/>
        <v>0</v>
      </c>
      <c r="G3877" s="46">
        <f t="shared" si="477"/>
        <v>0</v>
      </c>
      <c r="H3877" s="45">
        <f t="shared" si="478"/>
        <v>0</v>
      </c>
    </row>
    <row r="3878" spans="1:8">
      <c r="B3878" s="100" t="s">
        <v>3050</v>
      </c>
      <c r="C3878" s="100" t="s">
        <v>3795</v>
      </c>
      <c r="D3878" s="534">
        <v>898.12</v>
      </c>
      <c r="E3878" s="368">
        <v>0</v>
      </c>
      <c r="F3878" s="45">
        <f t="shared" si="476"/>
        <v>0</v>
      </c>
      <c r="G3878" s="46">
        <f t="shared" si="477"/>
        <v>0</v>
      </c>
      <c r="H3878" s="45">
        <f t="shared" si="478"/>
        <v>0</v>
      </c>
    </row>
    <row r="3879" spans="1:8">
      <c r="A3879" s="4">
        <v>406010587</v>
      </c>
      <c r="B3879" s="100" t="s">
        <v>1791</v>
      </c>
      <c r="C3879" s="100" t="s">
        <v>6743</v>
      </c>
      <c r="D3879" s="534">
        <v>916.28</v>
      </c>
      <c r="E3879" s="368">
        <v>0</v>
      </c>
      <c r="F3879" s="45">
        <f t="shared" si="476"/>
        <v>0</v>
      </c>
      <c r="G3879" s="46">
        <f t="shared" si="477"/>
        <v>0</v>
      </c>
      <c r="H3879" s="45">
        <f t="shared" si="478"/>
        <v>0</v>
      </c>
    </row>
    <row r="3880" spans="1:8">
      <c r="A3880" s="4">
        <v>406010609</v>
      </c>
      <c r="B3880" s="100" t="s">
        <v>3051</v>
      </c>
      <c r="C3880" s="100" t="s">
        <v>5216</v>
      </c>
      <c r="D3880" s="534">
        <v>898.12</v>
      </c>
      <c r="E3880" s="368">
        <v>0</v>
      </c>
      <c r="F3880" s="45">
        <f t="shared" si="476"/>
        <v>0</v>
      </c>
      <c r="G3880" s="46">
        <f t="shared" si="477"/>
        <v>0</v>
      </c>
      <c r="H3880" s="45">
        <f t="shared" si="478"/>
        <v>0</v>
      </c>
    </row>
    <row r="3881" spans="1:8">
      <c r="B3881" s="100" t="s">
        <v>1792</v>
      </c>
      <c r="C3881" s="100" t="s">
        <v>5217</v>
      </c>
      <c r="D3881" s="534">
        <v>898.12</v>
      </c>
      <c r="E3881" s="368">
        <v>0</v>
      </c>
      <c r="F3881" s="45">
        <f t="shared" si="476"/>
        <v>0</v>
      </c>
      <c r="G3881" s="46">
        <f t="shared" si="477"/>
        <v>0</v>
      </c>
      <c r="H3881" s="45">
        <f t="shared" si="478"/>
        <v>0</v>
      </c>
    </row>
    <row r="3882" spans="1:8">
      <c r="A3882" s="4">
        <v>406010633</v>
      </c>
      <c r="B3882" s="100" t="s">
        <v>1793</v>
      </c>
      <c r="C3882" s="100" t="s">
        <v>6744</v>
      </c>
      <c r="D3882" s="534">
        <v>916.49</v>
      </c>
      <c r="E3882" s="368">
        <v>0</v>
      </c>
      <c r="F3882" s="45">
        <f t="shared" si="476"/>
        <v>0</v>
      </c>
      <c r="G3882" s="46">
        <f t="shared" si="477"/>
        <v>0</v>
      </c>
      <c r="H3882" s="45">
        <f t="shared" si="478"/>
        <v>0</v>
      </c>
    </row>
    <row r="3883" spans="1:8">
      <c r="A3883" s="4">
        <v>406010641</v>
      </c>
      <c r="B3883" s="100" t="s">
        <v>3052</v>
      </c>
      <c r="C3883" s="100" t="s">
        <v>5218</v>
      </c>
      <c r="D3883" s="534">
        <v>898.12</v>
      </c>
      <c r="E3883" s="368">
        <v>0</v>
      </c>
      <c r="F3883" s="45">
        <f t="shared" si="476"/>
        <v>0</v>
      </c>
      <c r="G3883" s="46">
        <f t="shared" si="477"/>
        <v>0</v>
      </c>
      <c r="H3883" s="45">
        <f t="shared" si="478"/>
        <v>0</v>
      </c>
    </row>
    <row r="3884" spans="1:8">
      <c r="A3884" s="4">
        <v>406010650</v>
      </c>
      <c r="B3884" s="100" t="s">
        <v>3055</v>
      </c>
      <c r="C3884" s="100" t="s">
        <v>5219</v>
      </c>
      <c r="D3884" s="534">
        <v>3855.37</v>
      </c>
      <c r="E3884" s="368">
        <v>0</v>
      </c>
      <c r="F3884" s="45">
        <f t="shared" si="476"/>
        <v>0</v>
      </c>
      <c r="G3884" s="46">
        <f t="shared" si="477"/>
        <v>0</v>
      </c>
      <c r="H3884" s="45">
        <f t="shared" si="478"/>
        <v>0</v>
      </c>
    </row>
    <row r="3885" spans="1:8">
      <c r="A3885" s="4">
        <v>406010668</v>
      </c>
      <c r="B3885" s="100" t="s">
        <v>3056</v>
      </c>
      <c r="C3885" s="100" t="s">
        <v>5220</v>
      </c>
      <c r="D3885" s="534">
        <v>3909.37</v>
      </c>
      <c r="E3885" s="368">
        <v>0</v>
      </c>
      <c r="F3885" s="45">
        <f t="shared" si="476"/>
        <v>0</v>
      </c>
      <c r="G3885" s="46">
        <f t="shared" si="477"/>
        <v>0</v>
      </c>
      <c r="H3885" s="45">
        <f t="shared" si="478"/>
        <v>0</v>
      </c>
    </row>
    <row r="3886" spans="1:8">
      <c r="A3886" s="4">
        <v>406010676</v>
      </c>
      <c r="B3886" s="100" t="s">
        <v>3058</v>
      </c>
      <c r="C3886" s="100" t="s">
        <v>5221</v>
      </c>
      <c r="D3886" s="534">
        <v>1142.8900000000001</v>
      </c>
      <c r="E3886" s="368">
        <v>0</v>
      </c>
      <c r="F3886" s="45">
        <f t="shared" si="476"/>
        <v>0</v>
      </c>
      <c r="G3886" s="46">
        <f t="shared" si="477"/>
        <v>0</v>
      </c>
      <c r="H3886" s="45">
        <f t="shared" si="478"/>
        <v>0</v>
      </c>
    </row>
    <row r="3887" spans="1:8">
      <c r="A3887" s="4">
        <v>406010692</v>
      </c>
      <c r="B3887" s="100" t="s">
        <v>1795</v>
      </c>
      <c r="C3887" s="100" t="s">
        <v>5222</v>
      </c>
      <c r="D3887" s="534">
        <v>1889.01</v>
      </c>
      <c r="E3887" s="368">
        <v>0</v>
      </c>
      <c r="F3887" s="45">
        <f t="shared" si="476"/>
        <v>0</v>
      </c>
      <c r="G3887" s="46">
        <f t="shared" si="477"/>
        <v>0</v>
      </c>
      <c r="H3887" s="45">
        <f t="shared" si="478"/>
        <v>0</v>
      </c>
    </row>
    <row r="3888" spans="1:8">
      <c r="A3888" s="4">
        <v>406010706</v>
      </c>
      <c r="B3888" s="100" t="s">
        <v>1796</v>
      </c>
      <c r="C3888" s="100" t="s">
        <v>5223</v>
      </c>
      <c r="D3888" s="534">
        <v>5085.6000000000004</v>
      </c>
      <c r="E3888" s="368">
        <v>0</v>
      </c>
      <c r="F3888" s="45">
        <f t="shared" si="476"/>
        <v>0</v>
      </c>
      <c r="G3888" s="46">
        <f t="shared" si="477"/>
        <v>0</v>
      </c>
      <c r="H3888" s="45">
        <f t="shared" si="478"/>
        <v>0</v>
      </c>
    </row>
    <row r="3889" spans="1:9">
      <c r="A3889" s="4">
        <v>406010757</v>
      </c>
      <c r="B3889" s="100" t="s">
        <v>1797</v>
      </c>
      <c r="C3889" s="100" t="s">
        <v>5224</v>
      </c>
      <c r="D3889" s="534">
        <v>428.64</v>
      </c>
      <c r="E3889" s="368">
        <v>0</v>
      </c>
      <c r="F3889" s="45">
        <f t="shared" si="476"/>
        <v>0</v>
      </c>
      <c r="G3889" s="46">
        <f t="shared" si="477"/>
        <v>0</v>
      </c>
      <c r="H3889" s="45">
        <f t="shared" si="478"/>
        <v>0</v>
      </c>
    </row>
    <row r="3890" spans="1:9">
      <c r="A3890" s="4">
        <v>406010765</v>
      </c>
      <c r="B3890" s="100" t="s">
        <v>1798</v>
      </c>
      <c r="C3890" s="100" t="s">
        <v>6746</v>
      </c>
      <c r="D3890" s="534">
        <v>1457.61</v>
      </c>
      <c r="E3890" s="368">
        <v>0</v>
      </c>
      <c r="F3890" s="45">
        <f t="shared" si="476"/>
        <v>0</v>
      </c>
      <c r="G3890" s="46">
        <f t="shared" si="477"/>
        <v>0</v>
      </c>
      <c r="H3890" s="45">
        <f t="shared" si="478"/>
        <v>0</v>
      </c>
    </row>
    <row r="3891" spans="1:9">
      <c r="A3891" s="4">
        <v>406010781</v>
      </c>
      <c r="B3891" s="100" t="s">
        <v>1799</v>
      </c>
      <c r="C3891" s="100" t="s">
        <v>5225</v>
      </c>
      <c r="D3891" s="534">
        <v>1457.57</v>
      </c>
      <c r="E3891" s="368">
        <v>0</v>
      </c>
      <c r="F3891" s="45">
        <f t="shared" si="476"/>
        <v>0</v>
      </c>
      <c r="G3891" s="46">
        <f t="shared" si="477"/>
        <v>0</v>
      </c>
      <c r="H3891" s="45">
        <f t="shared" si="478"/>
        <v>0</v>
      </c>
    </row>
    <row r="3892" spans="1:9">
      <c r="A3892" s="4">
        <v>406010790</v>
      </c>
      <c r="B3892" s="100" t="s">
        <v>1800</v>
      </c>
      <c r="C3892" s="100" t="s">
        <v>5226</v>
      </c>
      <c r="D3892" s="534">
        <v>1457.57</v>
      </c>
      <c r="E3892" s="368">
        <v>0</v>
      </c>
      <c r="F3892" s="45">
        <f t="shared" si="476"/>
        <v>0</v>
      </c>
      <c r="G3892" s="46">
        <f t="shared" si="477"/>
        <v>0</v>
      </c>
      <c r="H3892" s="45">
        <f t="shared" si="478"/>
        <v>0</v>
      </c>
    </row>
    <row r="3893" spans="1:9">
      <c r="A3893" s="4">
        <v>406010803</v>
      </c>
      <c r="B3893" s="100" t="s">
        <v>1801</v>
      </c>
      <c r="C3893" s="100" t="s">
        <v>5227</v>
      </c>
      <c r="D3893" s="534">
        <v>1230.76</v>
      </c>
      <c r="E3893" s="368">
        <v>0</v>
      </c>
      <c r="F3893" s="45">
        <f t="shared" si="476"/>
        <v>0</v>
      </c>
      <c r="G3893" s="46">
        <f t="shared" si="477"/>
        <v>0</v>
      </c>
      <c r="H3893" s="45">
        <f t="shared" si="478"/>
        <v>0</v>
      </c>
    </row>
    <row r="3894" spans="1:9">
      <c r="B3894" s="100" t="s">
        <v>1802</v>
      </c>
      <c r="C3894" s="100" t="s">
        <v>5228</v>
      </c>
      <c r="D3894" s="534">
        <v>1721.11</v>
      </c>
      <c r="E3894" s="368">
        <v>0</v>
      </c>
      <c r="F3894" s="45">
        <f t="shared" si="476"/>
        <v>0</v>
      </c>
      <c r="G3894" s="46">
        <f t="shared" si="477"/>
        <v>0</v>
      </c>
      <c r="H3894" s="45">
        <f t="shared" si="478"/>
        <v>0</v>
      </c>
    </row>
    <row r="3895" spans="1:9">
      <c r="A3895" s="4">
        <v>406010820</v>
      </c>
      <c r="B3895" s="100" t="s">
        <v>1803</v>
      </c>
      <c r="C3895" s="100" t="s">
        <v>5229</v>
      </c>
      <c r="D3895" s="534">
        <v>1706.03</v>
      </c>
      <c r="E3895" s="368">
        <v>0</v>
      </c>
      <c r="F3895" s="45">
        <f t="shared" si="476"/>
        <v>0</v>
      </c>
      <c r="G3895" s="46">
        <f t="shared" si="477"/>
        <v>0</v>
      </c>
      <c r="H3895" s="45">
        <f t="shared" si="478"/>
        <v>0</v>
      </c>
    </row>
    <row r="3896" spans="1:9">
      <c r="A3896" s="4">
        <v>406010838</v>
      </c>
      <c r="B3896" s="100" t="s">
        <v>1804</v>
      </c>
      <c r="C3896" s="100" t="s">
        <v>6747</v>
      </c>
      <c r="D3896" s="534">
        <v>1706.03</v>
      </c>
      <c r="E3896" s="368">
        <v>0</v>
      </c>
      <c r="F3896" s="45">
        <f t="shared" si="476"/>
        <v>0</v>
      </c>
      <c r="G3896" s="46">
        <f t="shared" si="477"/>
        <v>0</v>
      </c>
      <c r="H3896" s="45">
        <f t="shared" si="478"/>
        <v>0</v>
      </c>
    </row>
    <row r="3897" spans="1:9">
      <c r="A3897" s="4">
        <v>406010846</v>
      </c>
      <c r="B3897" s="100" t="s">
        <v>1805</v>
      </c>
      <c r="C3897" s="100" t="s">
        <v>6748</v>
      </c>
      <c r="D3897" s="534">
        <v>1231.3599999999999</v>
      </c>
      <c r="E3897" s="368">
        <v>0</v>
      </c>
      <c r="F3897" s="45">
        <f t="shared" si="476"/>
        <v>0</v>
      </c>
      <c r="G3897" s="46">
        <f t="shared" si="477"/>
        <v>0</v>
      </c>
      <c r="H3897" s="45">
        <f t="shared" si="478"/>
        <v>0</v>
      </c>
    </row>
    <row r="3898" spans="1:9">
      <c r="B3898" s="100" t="s">
        <v>1806</v>
      </c>
      <c r="C3898" s="100" t="s">
        <v>5230</v>
      </c>
      <c r="D3898" s="534">
        <v>1721.11</v>
      </c>
      <c r="E3898" s="368">
        <v>0</v>
      </c>
      <c r="F3898" s="45">
        <f t="shared" si="476"/>
        <v>0</v>
      </c>
      <c r="G3898" s="46">
        <f t="shared" si="477"/>
        <v>0</v>
      </c>
      <c r="H3898" s="45">
        <f t="shared" si="478"/>
        <v>0</v>
      </c>
    </row>
    <row r="3899" spans="1:9">
      <c r="B3899" s="100" t="s">
        <v>1807</v>
      </c>
      <c r="C3899" s="100" t="s">
        <v>5231</v>
      </c>
      <c r="D3899" s="534">
        <v>1254.32</v>
      </c>
      <c r="E3899" s="368">
        <v>0</v>
      </c>
      <c r="F3899" s="111">
        <f t="shared" si="476"/>
        <v>0</v>
      </c>
      <c r="G3899" s="64">
        <f t="shared" si="477"/>
        <v>0</v>
      </c>
      <c r="H3899" s="111">
        <f t="shared" si="478"/>
        <v>0</v>
      </c>
      <c r="I3899" s="114"/>
    </row>
    <row r="3900" spans="1:9">
      <c r="A3900" s="4">
        <v>406010870</v>
      </c>
      <c r="B3900" s="100" t="s">
        <v>1808</v>
      </c>
      <c r="C3900" s="100" t="s">
        <v>6749</v>
      </c>
      <c r="D3900" s="534">
        <v>1254.32</v>
      </c>
      <c r="E3900" s="368">
        <v>0</v>
      </c>
      <c r="F3900" s="111">
        <f t="shared" si="476"/>
        <v>0</v>
      </c>
      <c r="G3900" s="64">
        <f t="shared" si="477"/>
        <v>0</v>
      </c>
      <c r="H3900" s="111">
        <f t="shared" si="478"/>
        <v>0</v>
      </c>
      <c r="I3900" s="114"/>
    </row>
    <row r="3901" spans="1:9">
      <c r="A3901" s="4">
        <v>406010889</v>
      </c>
      <c r="B3901" s="100" t="s">
        <v>1809</v>
      </c>
      <c r="C3901" s="100" t="s">
        <v>6750</v>
      </c>
      <c r="D3901" s="534">
        <v>1139.8</v>
      </c>
      <c r="E3901" s="368">
        <v>0</v>
      </c>
      <c r="F3901" s="111">
        <f t="shared" si="476"/>
        <v>0</v>
      </c>
      <c r="G3901" s="64">
        <f t="shared" si="477"/>
        <v>0</v>
      </c>
      <c r="H3901" s="111">
        <f t="shared" si="478"/>
        <v>0</v>
      </c>
      <c r="I3901" s="114"/>
    </row>
    <row r="3902" spans="1:9">
      <c r="A3902" s="4">
        <v>406010897</v>
      </c>
      <c r="B3902" s="100" t="s">
        <v>1810</v>
      </c>
      <c r="C3902" s="100" t="s">
        <v>6751</v>
      </c>
      <c r="D3902" s="534">
        <v>1230.76</v>
      </c>
      <c r="E3902" s="368">
        <v>0</v>
      </c>
      <c r="F3902" s="111">
        <f t="shared" si="476"/>
        <v>0</v>
      </c>
      <c r="G3902" s="64">
        <f t="shared" si="477"/>
        <v>0</v>
      </c>
      <c r="H3902" s="111">
        <f t="shared" si="478"/>
        <v>0</v>
      </c>
      <c r="I3902" s="114"/>
    </row>
    <row r="3903" spans="1:9">
      <c r="A3903" s="4">
        <v>406010900</v>
      </c>
      <c r="B3903" s="100" t="s">
        <v>1811</v>
      </c>
      <c r="C3903" s="100" t="s">
        <v>6752</v>
      </c>
      <c r="D3903" s="534">
        <v>1142.8900000000001</v>
      </c>
      <c r="E3903" s="368">
        <v>0</v>
      </c>
      <c r="F3903" s="45">
        <f t="shared" si="476"/>
        <v>0</v>
      </c>
      <c r="G3903" s="46">
        <f t="shared" si="477"/>
        <v>0</v>
      </c>
      <c r="H3903" s="45">
        <f t="shared" si="478"/>
        <v>0</v>
      </c>
    </row>
    <row r="3904" spans="1:9">
      <c r="A3904" s="4">
        <v>406010919</v>
      </c>
      <c r="B3904" s="100" t="s">
        <v>1812</v>
      </c>
      <c r="C3904" s="100" t="s">
        <v>6753</v>
      </c>
      <c r="D3904" s="534">
        <v>1457.57</v>
      </c>
      <c r="E3904" s="368">
        <v>0</v>
      </c>
      <c r="F3904" s="45">
        <f t="shared" si="476"/>
        <v>0</v>
      </c>
      <c r="G3904" s="46">
        <f t="shared" si="477"/>
        <v>0</v>
      </c>
      <c r="H3904" s="45">
        <f t="shared" si="478"/>
        <v>0</v>
      </c>
    </row>
    <row r="3905" spans="1:9">
      <c r="A3905" s="4">
        <v>406010927</v>
      </c>
      <c r="B3905" s="100" t="s">
        <v>1813</v>
      </c>
      <c r="C3905" s="100" t="s">
        <v>6754</v>
      </c>
      <c r="D3905" s="534">
        <v>1457.57</v>
      </c>
      <c r="E3905" s="368">
        <v>0</v>
      </c>
      <c r="F3905" s="45">
        <f t="shared" si="476"/>
        <v>0</v>
      </c>
      <c r="G3905" s="46">
        <f t="shared" ref="G3905:G3936" si="479">E3905/12</f>
        <v>0</v>
      </c>
      <c r="H3905" s="45">
        <f t="shared" ref="H3905:H3936" si="480">F3905/12</f>
        <v>0</v>
      </c>
    </row>
    <row r="3906" spans="1:9">
      <c r="A3906" s="4">
        <v>406010935</v>
      </c>
      <c r="B3906" s="100" t="s">
        <v>1814</v>
      </c>
      <c r="C3906" s="100" t="s">
        <v>5232</v>
      </c>
      <c r="D3906" s="534">
        <v>1575.72</v>
      </c>
      <c r="E3906" s="368">
        <v>0</v>
      </c>
      <c r="F3906" s="45">
        <f t="shared" ref="F3906:F3938" si="481">D3906*E3906</f>
        <v>0</v>
      </c>
      <c r="G3906" s="46">
        <f t="shared" si="479"/>
        <v>0</v>
      </c>
      <c r="H3906" s="45">
        <f t="shared" si="480"/>
        <v>0</v>
      </c>
    </row>
    <row r="3907" spans="1:9">
      <c r="A3907" s="4">
        <v>406010943</v>
      </c>
      <c r="B3907" s="100" t="s">
        <v>3063</v>
      </c>
      <c r="C3907" s="100" t="s">
        <v>6755</v>
      </c>
      <c r="D3907" s="534">
        <v>1575.72</v>
      </c>
      <c r="E3907" s="368">
        <v>0</v>
      </c>
      <c r="F3907" s="45">
        <f t="shared" si="481"/>
        <v>0</v>
      </c>
      <c r="G3907" s="46">
        <f t="shared" si="479"/>
        <v>0</v>
      </c>
      <c r="H3907" s="45">
        <f t="shared" si="480"/>
        <v>0</v>
      </c>
    </row>
    <row r="3908" spans="1:9">
      <c r="A3908" s="4">
        <v>406010951</v>
      </c>
      <c r="B3908" s="100" t="s">
        <v>1815</v>
      </c>
      <c r="C3908" s="100" t="s">
        <v>5233</v>
      </c>
      <c r="D3908" s="534">
        <v>1139.8</v>
      </c>
      <c r="E3908" s="368">
        <v>0</v>
      </c>
      <c r="F3908" s="45">
        <f t="shared" si="481"/>
        <v>0</v>
      </c>
      <c r="G3908" s="46">
        <f t="shared" si="479"/>
        <v>0</v>
      </c>
      <c r="H3908" s="45">
        <f t="shared" si="480"/>
        <v>0</v>
      </c>
    </row>
    <row r="3909" spans="1:9">
      <c r="A3909" s="4">
        <v>406010986</v>
      </c>
      <c r="B3909" s="100" t="s">
        <v>1816</v>
      </c>
      <c r="C3909" s="100" t="s">
        <v>5234</v>
      </c>
      <c r="D3909" s="534">
        <v>540.22</v>
      </c>
      <c r="E3909" s="368">
        <v>0</v>
      </c>
      <c r="F3909" s="45">
        <f t="shared" si="481"/>
        <v>0</v>
      </c>
      <c r="G3909" s="46">
        <f t="shared" si="479"/>
        <v>0</v>
      </c>
      <c r="H3909" s="45">
        <f t="shared" si="480"/>
        <v>0</v>
      </c>
    </row>
    <row r="3910" spans="1:9">
      <c r="A3910" s="4">
        <v>406011010</v>
      </c>
      <c r="B3910" s="100" t="s">
        <v>3064</v>
      </c>
      <c r="C3910" s="100" t="s">
        <v>5235</v>
      </c>
      <c r="D3910" s="534">
        <v>5217.47</v>
      </c>
      <c r="E3910" s="368">
        <v>0</v>
      </c>
      <c r="F3910" s="45">
        <f t="shared" si="481"/>
        <v>0</v>
      </c>
      <c r="G3910" s="46">
        <f t="shared" si="479"/>
        <v>0</v>
      </c>
      <c r="H3910" s="45">
        <f t="shared" si="480"/>
        <v>0</v>
      </c>
    </row>
    <row r="3911" spans="1:9">
      <c r="A3911" s="4">
        <v>406011028</v>
      </c>
      <c r="B3911" s="100" t="s">
        <v>1817</v>
      </c>
      <c r="C3911" s="100" t="s">
        <v>5236</v>
      </c>
      <c r="D3911" s="534">
        <v>1575.72</v>
      </c>
      <c r="E3911" s="368">
        <v>0</v>
      </c>
      <c r="F3911" s="45">
        <f t="shared" si="481"/>
        <v>0</v>
      </c>
      <c r="G3911" s="46">
        <f t="shared" si="479"/>
        <v>0</v>
      </c>
      <c r="H3911" s="45">
        <f t="shared" si="480"/>
        <v>0</v>
      </c>
    </row>
    <row r="3912" spans="1:9">
      <c r="A3912" s="4">
        <v>406011044</v>
      </c>
      <c r="B3912" s="100" t="s">
        <v>1818</v>
      </c>
      <c r="C3912" s="100" t="s">
        <v>5237</v>
      </c>
      <c r="D3912" s="534">
        <v>1575.72</v>
      </c>
      <c r="E3912" s="368">
        <v>0</v>
      </c>
      <c r="F3912" s="45">
        <f t="shared" si="481"/>
        <v>0</v>
      </c>
      <c r="G3912" s="46">
        <f t="shared" si="479"/>
        <v>0</v>
      </c>
      <c r="H3912" s="45">
        <f t="shared" si="480"/>
        <v>0</v>
      </c>
    </row>
    <row r="3913" spans="1:9" s="21" customFormat="1">
      <c r="A3913" s="4">
        <v>406011095</v>
      </c>
      <c r="B3913" s="100" t="s">
        <v>1819</v>
      </c>
      <c r="C3913" s="100" t="s">
        <v>5238</v>
      </c>
      <c r="D3913" s="534">
        <v>1986.2</v>
      </c>
      <c r="E3913" s="368">
        <v>0</v>
      </c>
      <c r="F3913" s="69">
        <f t="shared" si="481"/>
        <v>0</v>
      </c>
      <c r="G3913" s="70">
        <f t="shared" si="479"/>
        <v>0</v>
      </c>
      <c r="H3913" s="69">
        <f t="shared" si="480"/>
        <v>0</v>
      </c>
      <c r="I3913" s="108"/>
    </row>
    <row r="3914" spans="1:9">
      <c r="A3914" s="4">
        <v>406011109</v>
      </c>
      <c r="B3914" s="100" t="s">
        <v>1820</v>
      </c>
      <c r="C3914" s="100" t="s">
        <v>6756</v>
      </c>
      <c r="D3914" s="534">
        <v>1986.2</v>
      </c>
      <c r="E3914" s="368">
        <v>0</v>
      </c>
      <c r="F3914" s="45">
        <f t="shared" si="481"/>
        <v>0</v>
      </c>
      <c r="G3914" s="46">
        <f t="shared" si="479"/>
        <v>0</v>
      </c>
      <c r="H3914" s="45">
        <f t="shared" si="480"/>
        <v>0</v>
      </c>
    </row>
    <row r="3915" spans="1:9">
      <c r="A3915" s="4">
        <v>406011117</v>
      </c>
      <c r="B3915" s="100" t="s">
        <v>1821</v>
      </c>
      <c r="C3915" s="100" t="s">
        <v>5239</v>
      </c>
      <c r="D3915" s="534">
        <v>1575.72</v>
      </c>
      <c r="E3915" s="368">
        <v>0</v>
      </c>
      <c r="F3915" s="45">
        <f t="shared" si="481"/>
        <v>0</v>
      </c>
      <c r="G3915" s="46">
        <f t="shared" si="479"/>
        <v>0</v>
      </c>
      <c r="H3915" s="45">
        <f t="shared" si="480"/>
        <v>0</v>
      </c>
    </row>
    <row r="3916" spans="1:9">
      <c r="A3916" s="4">
        <v>406011125</v>
      </c>
      <c r="B3916" s="100" t="s">
        <v>3066</v>
      </c>
      <c r="C3916" s="100" t="s">
        <v>5240</v>
      </c>
      <c r="D3916" s="534">
        <v>1986.2</v>
      </c>
      <c r="E3916" s="368">
        <v>0</v>
      </c>
      <c r="F3916" s="45">
        <f t="shared" si="481"/>
        <v>0</v>
      </c>
      <c r="G3916" s="46">
        <f t="shared" si="479"/>
        <v>0</v>
      </c>
      <c r="H3916" s="45">
        <f t="shared" si="480"/>
        <v>0</v>
      </c>
    </row>
    <row r="3917" spans="1:9">
      <c r="A3917" s="4">
        <v>406011133</v>
      </c>
      <c r="B3917" s="100" t="s">
        <v>3067</v>
      </c>
      <c r="C3917" s="100" t="s">
        <v>6757</v>
      </c>
      <c r="D3917" s="534">
        <v>1986.2</v>
      </c>
      <c r="E3917" s="368">
        <v>0</v>
      </c>
      <c r="F3917" s="45">
        <f t="shared" si="481"/>
        <v>0</v>
      </c>
      <c r="G3917" s="46">
        <f t="shared" si="479"/>
        <v>0</v>
      </c>
      <c r="H3917" s="45">
        <f t="shared" si="480"/>
        <v>0</v>
      </c>
    </row>
    <row r="3918" spans="1:9">
      <c r="B3918" s="100" t="s">
        <v>1822</v>
      </c>
      <c r="C3918" s="100" t="s">
        <v>6758</v>
      </c>
      <c r="D3918" s="534">
        <v>1058.8599999999999</v>
      </c>
      <c r="E3918" s="368">
        <v>0</v>
      </c>
      <c r="F3918" s="45">
        <f t="shared" si="481"/>
        <v>0</v>
      </c>
      <c r="G3918" s="46">
        <f t="shared" si="479"/>
        <v>0</v>
      </c>
      <c r="H3918" s="45">
        <f t="shared" si="480"/>
        <v>0</v>
      </c>
    </row>
    <row r="3919" spans="1:9">
      <c r="A3919" s="4">
        <v>406011150</v>
      </c>
      <c r="B3919" s="100" t="s">
        <v>3068</v>
      </c>
      <c r="C3919" s="100" t="s">
        <v>6759</v>
      </c>
      <c r="D3919" s="534">
        <v>1575.72</v>
      </c>
      <c r="E3919" s="368">
        <v>0</v>
      </c>
      <c r="F3919" s="45">
        <f t="shared" si="481"/>
        <v>0</v>
      </c>
      <c r="G3919" s="46">
        <f t="shared" si="479"/>
        <v>0</v>
      </c>
      <c r="H3919" s="45">
        <f t="shared" si="480"/>
        <v>0</v>
      </c>
    </row>
    <row r="3920" spans="1:9">
      <c r="B3920" s="100" t="s">
        <v>1823</v>
      </c>
      <c r="C3920" s="100" t="s">
        <v>6760</v>
      </c>
      <c r="D3920" s="534">
        <v>656.72</v>
      </c>
      <c r="E3920" s="368">
        <v>0</v>
      </c>
      <c r="F3920" s="45">
        <f t="shared" si="481"/>
        <v>0</v>
      </c>
      <c r="G3920" s="46">
        <f t="shared" si="479"/>
        <v>0</v>
      </c>
      <c r="H3920" s="45">
        <f t="shared" si="480"/>
        <v>0</v>
      </c>
    </row>
    <row r="3921" spans="1:8">
      <c r="A3921" s="4">
        <v>406011176</v>
      </c>
      <c r="B3921" s="100" t="s">
        <v>1824</v>
      </c>
      <c r="C3921" s="100" t="s">
        <v>6761</v>
      </c>
      <c r="D3921" s="534">
        <v>2223.9499999999998</v>
      </c>
      <c r="E3921" s="368">
        <v>0</v>
      </c>
      <c r="F3921" s="45">
        <f t="shared" si="481"/>
        <v>0</v>
      </c>
      <c r="G3921" s="46">
        <f t="shared" si="479"/>
        <v>0</v>
      </c>
      <c r="H3921" s="45">
        <f t="shared" si="480"/>
        <v>0</v>
      </c>
    </row>
    <row r="3922" spans="1:8">
      <c r="A3922" s="4">
        <v>406011184</v>
      </c>
      <c r="B3922" s="100" t="s">
        <v>1825</v>
      </c>
      <c r="C3922" s="100" t="s">
        <v>6762</v>
      </c>
      <c r="D3922" s="534">
        <v>2223.9499999999998</v>
      </c>
      <c r="E3922" s="368">
        <v>0</v>
      </c>
      <c r="F3922" s="45">
        <f t="shared" si="481"/>
        <v>0</v>
      </c>
      <c r="G3922" s="46">
        <f t="shared" si="479"/>
        <v>0</v>
      </c>
      <c r="H3922" s="45">
        <f t="shared" si="480"/>
        <v>0</v>
      </c>
    </row>
    <row r="3923" spans="1:8">
      <c r="A3923" s="4">
        <v>406011206</v>
      </c>
      <c r="B3923" s="100" t="s">
        <v>1826</v>
      </c>
      <c r="C3923" s="100" t="s">
        <v>6763</v>
      </c>
      <c r="D3923" s="534">
        <v>1333.51</v>
      </c>
      <c r="E3923" s="368">
        <v>0</v>
      </c>
      <c r="F3923" s="45">
        <f t="shared" si="481"/>
        <v>0</v>
      </c>
      <c r="G3923" s="46">
        <f t="shared" si="479"/>
        <v>0</v>
      </c>
      <c r="H3923" s="45">
        <f t="shared" si="480"/>
        <v>0</v>
      </c>
    </row>
    <row r="3924" spans="1:8">
      <c r="A3924" s="4">
        <v>406020043</v>
      </c>
      <c r="B3924" s="100" t="s">
        <v>1827</v>
      </c>
      <c r="C3924" s="100" t="s">
        <v>5241</v>
      </c>
      <c r="D3924" s="534">
        <v>2223.9499999999998</v>
      </c>
      <c r="E3924" s="368">
        <v>0</v>
      </c>
      <c r="F3924" s="45">
        <f t="shared" si="481"/>
        <v>0</v>
      </c>
      <c r="G3924" s="46">
        <f t="shared" si="479"/>
        <v>0</v>
      </c>
      <c r="H3924" s="45">
        <f t="shared" si="480"/>
        <v>0</v>
      </c>
    </row>
    <row r="3925" spans="1:8">
      <c r="B3925" s="100" t="s">
        <v>6552</v>
      </c>
      <c r="C3925" s="324" t="s">
        <v>8158</v>
      </c>
      <c r="D3925" s="534">
        <v>17144.18</v>
      </c>
      <c r="E3925" s="368">
        <v>0</v>
      </c>
      <c r="F3925" s="45">
        <f t="shared" ref="F3925" si="482">D3925*E3925</f>
        <v>0</v>
      </c>
      <c r="G3925" s="46">
        <f t="shared" ref="G3925" si="483">E3925/12</f>
        <v>0</v>
      </c>
      <c r="H3925" s="45">
        <f t="shared" ref="H3925" si="484">F3925/12</f>
        <v>0</v>
      </c>
    </row>
    <row r="3926" spans="1:8">
      <c r="A3926" s="4">
        <v>406020078</v>
      </c>
      <c r="B3926" s="100" t="s">
        <v>3069</v>
      </c>
      <c r="C3926" s="100" t="s">
        <v>6764</v>
      </c>
      <c r="D3926" s="534">
        <v>283.18</v>
      </c>
      <c r="E3926" s="368">
        <v>0</v>
      </c>
      <c r="F3926" s="45">
        <f t="shared" si="481"/>
        <v>0</v>
      </c>
      <c r="G3926" s="46">
        <f t="shared" si="479"/>
        <v>0</v>
      </c>
      <c r="H3926" s="45">
        <f t="shared" si="480"/>
        <v>0</v>
      </c>
    </row>
    <row r="3927" spans="1:8">
      <c r="A3927" s="4">
        <v>406020302</v>
      </c>
      <c r="B3927" s="100" t="s">
        <v>1828</v>
      </c>
      <c r="C3927" s="100" t="s">
        <v>6765</v>
      </c>
      <c r="D3927" s="534">
        <v>1614.75</v>
      </c>
      <c r="E3927" s="368">
        <v>0</v>
      </c>
      <c r="F3927" s="45">
        <f t="shared" si="481"/>
        <v>0</v>
      </c>
      <c r="G3927" s="46">
        <f t="shared" si="479"/>
        <v>0</v>
      </c>
      <c r="H3927" s="45">
        <f t="shared" si="480"/>
        <v>0</v>
      </c>
    </row>
    <row r="3928" spans="1:8">
      <c r="A3928" s="4">
        <v>406020310</v>
      </c>
      <c r="B3928" s="100" t="s">
        <v>3070</v>
      </c>
      <c r="C3928" s="100" t="s">
        <v>6766</v>
      </c>
      <c r="D3928" s="534">
        <v>1614.75</v>
      </c>
      <c r="E3928" s="368">
        <v>0</v>
      </c>
      <c r="F3928" s="45">
        <f t="shared" si="481"/>
        <v>0</v>
      </c>
      <c r="G3928" s="46">
        <f t="shared" si="479"/>
        <v>0</v>
      </c>
      <c r="H3928" s="45">
        <f t="shared" si="480"/>
        <v>0</v>
      </c>
    </row>
    <row r="3929" spans="1:8">
      <c r="A3929" s="4">
        <v>406020329</v>
      </c>
      <c r="B3929" s="100" t="s">
        <v>1829</v>
      </c>
      <c r="C3929" s="100" t="s">
        <v>5242</v>
      </c>
      <c r="D3929" s="534">
        <v>1065.3599999999999</v>
      </c>
      <c r="E3929" s="368">
        <v>0</v>
      </c>
      <c r="F3929" s="45">
        <f t="shared" si="481"/>
        <v>0</v>
      </c>
      <c r="G3929" s="46">
        <f t="shared" si="479"/>
        <v>0</v>
      </c>
      <c r="H3929" s="45">
        <f t="shared" si="480"/>
        <v>0</v>
      </c>
    </row>
    <row r="3930" spans="1:8">
      <c r="A3930" s="4">
        <v>406020337</v>
      </c>
      <c r="B3930" s="100" t="s">
        <v>1830</v>
      </c>
      <c r="C3930" s="100" t="s">
        <v>6767</v>
      </c>
      <c r="D3930" s="534">
        <v>1065.3599999999999</v>
      </c>
      <c r="E3930" s="368">
        <v>0</v>
      </c>
      <c r="F3930" s="45">
        <f t="shared" si="481"/>
        <v>0</v>
      </c>
      <c r="G3930" s="46">
        <f t="shared" si="479"/>
        <v>0</v>
      </c>
      <c r="H3930" s="45">
        <f t="shared" si="480"/>
        <v>0</v>
      </c>
    </row>
    <row r="3931" spans="1:8">
      <c r="A3931" s="4">
        <v>406020345</v>
      </c>
      <c r="B3931" s="100" t="s">
        <v>3071</v>
      </c>
      <c r="C3931" s="100" t="s">
        <v>6768</v>
      </c>
      <c r="D3931" s="534">
        <v>1065.3599999999999</v>
      </c>
      <c r="E3931" s="368">
        <v>0</v>
      </c>
      <c r="F3931" s="45">
        <f t="shared" si="481"/>
        <v>0</v>
      </c>
      <c r="G3931" s="46">
        <f t="shared" si="479"/>
        <v>0</v>
      </c>
      <c r="H3931" s="45">
        <f t="shared" si="480"/>
        <v>0</v>
      </c>
    </row>
    <row r="3932" spans="1:8">
      <c r="A3932" s="4">
        <v>406020353</v>
      </c>
      <c r="B3932" s="100" t="s">
        <v>3072</v>
      </c>
      <c r="C3932" s="100" t="s">
        <v>6769</v>
      </c>
      <c r="D3932" s="534">
        <v>1065.3599999999999</v>
      </c>
      <c r="E3932" s="368">
        <v>0</v>
      </c>
      <c r="F3932" s="45">
        <f t="shared" si="481"/>
        <v>0</v>
      </c>
      <c r="G3932" s="46">
        <f t="shared" si="479"/>
        <v>0</v>
      </c>
      <c r="H3932" s="45">
        <f t="shared" si="480"/>
        <v>0</v>
      </c>
    </row>
    <row r="3933" spans="1:8">
      <c r="A3933" s="4">
        <v>406020361</v>
      </c>
      <c r="B3933" s="100" t="s">
        <v>1831</v>
      </c>
      <c r="C3933" s="100" t="s">
        <v>6770</v>
      </c>
      <c r="D3933" s="534">
        <v>1065.3599999999999</v>
      </c>
      <c r="E3933" s="368">
        <v>0</v>
      </c>
      <c r="F3933" s="45">
        <f t="shared" si="481"/>
        <v>0</v>
      </c>
      <c r="G3933" s="46">
        <f t="shared" si="479"/>
        <v>0</v>
      </c>
      <c r="H3933" s="45">
        <f t="shared" si="480"/>
        <v>0</v>
      </c>
    </row>
    <row r="3934" spans="1:8">
      <c r="A3934" s="4">
        <v>406020370</v>
      </c>
      <c r="B3934" s="100" t="s">
        <v>1832</v>
      </c>
      <c r="C3934" s="100" t="s">
        <v>6771</v>
      </c>
      <c r="D3934" s="534">
        <v>1065.3599999999999</v>
      </c>
      <c r="E3934" s="368">
        <v>0</v>
      </c>
      <c r="F3934" s="45">
        <f t="shared" si="481"/>
        <v>0</v>
      </c>
      <c r="G3934" s="46">
        <f t="shared" si="479"/>
        <v>0</v>
      </c>
      <c r="H3934" s="45">
        <f t="shared" si="480"/>
        <v>0</v>
      </c>
    </row>
    <row r="3935" spans="1:8">
      <c r="A3935" s="4">
        <v>406020388</v>
      </c>
      <c r="B3935" s="100" t="s">
        <v>3073</v>
      </c>
      <c r="C3935" s="100" t="s">
        <v>6772</v>
      </c>
      <c r="D3935" s="534">
        <v>1065.3599999999999</v>
      </c>
      <c r="E3935" s="368">
        <v>0</v>
      </c>
      <c r="F3935" s="45">
        <f t="shared" si="481"/>
        <v>0</v>
      </c>
      <c r="G3935" s="46">
        <f t="shared" si="479"/>
        <v>0</v>
      </c>
      <c r="H3935" s="45">
        <f t="shared" si="480"/>
        <v>0</v>
      </c>
    </row>
    <row r="3936" spans="1:8">
      <c r="A3936" s="4">
        <v>406020396</v>
      </c>
      <c r="B3936" s="100" t="s">
        <v>1833</v>
      </c>
      <c r="C3936" s="100" t="s">
        <v>5243</v>
      </c>
      <c r="D3936" s="534">
        <v>1065.3599999999999</v>
      </c>
      <c r="E3936" s="368">
        <v>0</v>
      </c>
      <c r="F3936" s="45">
        <f t="shared" si="481"/>
        <v>0</v>
      </c>
      <c r="G3936" s="46">
        <f t="shared" si="479"/>
        <v>0</v>
      </c>
      <c r="H3936" s="45">
        <f t="shared" si="480"/>
        <v>0</v>
      </c>
    </row>
    <row r="3937" spans="1:8">
      <c r="A3937" s="4">
        <v>406020400</v>
      </c>
      <c r="B3937" s="100" t="s">
        <v>3074</v>
      </c>
      <c r="C3937" s="100" t="s">
        <v>6773</v>
      </c>
      <c r="D3937" s="534">
        <v>1065.3599999999999</v>
      </c>
      <c r="E3937" s="368">
        <v>0</v>
      </c>
      <c r="F3937" s="45">
        <f t="shared" si="481"/>
        <v>0</v>
      </c>
      <c r="G3937" s="46">
        <f t="shared" ref="G3937:G3966" si="485">E3937/12</f>
        <v>0</v>
      </c>
      <c r="H3937" s="45">
        <f t="shared" ref="H3937:H3966" si="486">F3937/12</f>
        <v>0</v>
      </c>
    </row>
    <row r="3938" spans="1:8">
      <c r="A3938" s="4">
        <v>406020418</v>
      </c>
      <c r="B3938" s="100" t="s">
        <v>1834</v>
      </c>
      <c r="C3938" s="100" t="s">
        <v>6774</v>
      </c>
      <c r="D3938" s="534">
        <v>681.29</v>
      </c>
      <c r="E3938" s="368">
        <v>0</v>
      </c>
      <c r="F3938" s="45">
        <f t="shared" si="481"/>
        <v>0</v>
      </c>
      <c r="G3938" s="46">
        <f t="shared" si="485"/>
        <v>0</v>
      </c>
      <c r="H3938" s="45">
        <f t="shared" si="486"/>
        <v>0</v>
      </c>
    </row>
    <row r="3939" spans="1:8">
      <c r="A3939" s="4">
        <v>406020426</v>
      </c>
      <c r="B3939" s="100" t="s">
        <v>1835</v>
      </c>
      <c r="C3939" s="100" t="s">
        <v>6779</v>
      </c>
      <c r="D3939" s="534">
        <v>1065.3599999999999</v>
      </c>
      <c r="E3939" s="368">
        <v>0</v>
      </c>
      <c r="F3939" s="45">
        <f t="shared" ref="F3939:F3966" si="487">D3939*E3939</f>
        <v>0</v>
      </c>
      <c r="G3939" s="46">
        <f t="shared" si="485"/>
        <v>0</v>
      </c>
      <c r="H3939" s="45">
        <f t="shared" si="486"/>
        <v>0</v>
      </c>
    </row>
    <row r="3940" spans="1:8">
      <c r="A3940" s="4">
        <v>406020434</v>
      </c>
      <c r="B3940" s="100" t="s">
        <v>3077</v>
      </c>
      <c r="C3940" s="100" t="s">
        <v>6780</v>
      </c>
      <c r="D3940" s="534">
        <v>1065.3599999999999</v>
      </c>
      <c r="E3940" s="368">
        <v>0</v>
      </c>
      <c r="F3940" s="45">
        <f t="shared" si="487"/>
        <v>0</v>
      </c>
      <c r="G3940" s="46">
        <f t="shared" si="485"/>
        <v>0</v>
      </c>
      <c r="H3940" s="45">
        <f t="shared" si="486"/>
        <v>0</v>
      </c>
    </row>
    <row r="3941" spans="1:8">
      <c r="A3941" s="4">
        <v>406020442</v>
      </c>
      <c r="B3941" s="100" t="s">
        <v>1836</v>
      </c>
      <c r="C3941" s="100" t="s">
        <v>6781</v>
      </c>
      <c r="D3941" s="534">
        <v>1065.3599999999999</v>
      </c>
      <c r="E3941" s="368">
        <v>0</v>
      </c>
      <c r="F3941" s="45">
        <f t="shared" si="487"/>
        <v>0</v>
      </c>
      <c r="G3941" s="46">
        <f t="shared" si="485"/>
        <v>0</v>
      </c>
      <c r="H3941" s="45">
        <f t="shared" si="486"/>
        <v>0</v>
      </c>
    </row>
    <row r="3942" spans="1:8">
      <c r="A3942" s="4">
        <v>406020450</v>
      </c>
      <c r="B3942" s="100" t="s">
        <v>1837</v>
      </c>
      <c r="C3942" s="100" t="s">
        <v>6782</v>
      </c>
      <c r="D3942" s="534">
        <v>1065.3599999999999</v>
      </c>
      <c r="E3942" s="368">
        <v>0</v>
      </c>
      <c r="F3942" s="45">
        <f t="shared" si="487"/>
        <v>0</v>
      </c>
      <c r="G3942" s="46">
        <f t="shared" si="485"/>
        <v>0</v>
      </c>
      <c r="H3942" s="45">
        <f t="shared" si="486"/>
        <v>0</v>
      </c>
    </row>
    <row r="3943" spans="1:8">
      <c r="A3943" s="4">
        <v>406020469</v>
      </c>
      <c r="B3943" s="100" t="s">
        <v>3078</v>
      </c>
      <c r="C3943" s="100" t="s">
        <v>5244</v>
      </c>
      <c r="D3943" s="534">
        <v>1065.3599999999999</v>
      </c>
      <c r="E3943" s="368">
        <v>0</v>
      </c>
      <c r="F3943" s="45">
        <f t="shared" si="487"/>
        <v>0</v>
      </c>
      <c r="G3943" s="46">
        <f t="shared" si="485"/>
        <v>0</v>
      </c>
      <c r="H3943" s="45">
        <f t="shared" si="486"/>
        <v>0</v>
      </c>
    </row>
    <row r="3944" spans="1:8">
      <c r="A3944" s="4">
        <v>406020485</v>
      </c>
      <c r="B3944" s="100" t="s">
        <v>3079</v>
      </c>
      <c r="C3944" s="100" t="s">
        <v>6783</v>
      </c>
      <c r="D3944" s="534">
        <v>1065.3599999999999</v>
      </c>
      <c r="E3944" s="368">
        <v>0</v>
      </c>
      <c r="F3944" s="45">
        <f t="shared" si="487"/>
        <v>0</v>
      </c>
      <c r="G3944" s="46">
        <f t="shared" si="485"/>
        <v>0</v>
      </c>
      <c r="H3944" s="45">
        <f t="shared" si="486"/>
        <v>0</v>
      </c>
    </row>
    <row r="3945" spans="1:8">
      <c r="A3945" s="4">
        <v>406020558</v>
      </c>
      <c r="B3945" s="100" t="s">
        <v>3080</v>
      </c>
      <c r="C3945" s="100" t="s">
        <v>6784</v>
      </c>
      <c r="D3945" s="534">
        <v>1065.3599999999999</v>
      </c>
      <c r="E3945" s="368">
        <v>0</v>
      </c>
      <c r="F3945" s="45">
        <f t="shared" si="487"/>
        <v>0</v>
      </c>
      <c r="G3945" s="46">
        <f t="shared" si="485"/>
        <v>0</v>
      </c>
      <c r="H3945" s="45">
        <f t="shared" si="486"/>
        <v>0</v>
      </c>
    </row>
    <row r="3946" spans="1:8">
      <c r="A3946" s="4">
        <v>406020604</v>
      </c>
      <c r="B3946" s="100" t="s">
        <v>3081</v>
      </c>
      <c r="C3946" s="100" t="s">
        <v>6785</v>
      </c>
      <c r="D3946" s="534">
        <v>1614.75</v>
      </c>
      <c r="E3946" s="368">
        <v>0</v>
      </c>
      <c r="F3946" s="45">
        <f t="shared" si="487"/>
        <v>0</v>
      </c>
      <c r="G3946" s="46">
        <f t="shared" si="485"/>
        <v>0</v>
      </c>
      <c r="H3946" s="45">
        <f t="shared" si="486"/>
        <v>0</v>
      </c>
    </row>
    <row r="3947" spans="1:8">
      <c r="A3947" s="4">
        <v>406020612</v>
      </c>
      <c r="B3947" s="100" t="s">
        <v>3082</v>
      </c>
      <c r="C3947" s="100" t="s">
        <v>6786</v>
      </c>
      <c r="D3947" s="534">
        <v>1065.3599999999999</v>
      </c>
      <c r="E3947" s="368">
        <v>0</v>
      </c>
      <c r="F3947" s="45">
        <f t="shared" si="487"/>
        <v>0</v>
      </c>
      <c r="G3947" s="46">
        <f t="shared" si="485"/>
        <v>0</v>
      </c>
      <c r="H3947" s="45">
        <f t="shared" si="486"/>
        <v>0</v>
      </c>
    </row>
    <row r="3948" spans="1:8">
      <c r="A3948" s="4">
        <v>406030014</v>
      </c>
      <c r="B3948" s="100" t="s">
        <v>3083</v>
      </c>
      <c r="C3948" s="100" t="s">
        <v>6787</v>
      </c>
      <c r="D3948" s="534">
        <v>1614.75</v>
      </c>
      <c r="E3948" s="368">
        <v>0</v>
      </c>
      <c r="F3948" s="45">
        <f t="shared" si="487"/>
        <v>0</v>
      </c>
      <c r="G3948" s="46">
        <f t="shared" si="485"/>
        <v>0</v>
      </c>
      <c r="H3948" s="45">
        <f t="shared" si="486"/>
        <v>0</v>
      </c>
    </row>
    <row r="3949" spans="1:8">
      <c r="A3949" s="4">
        <v>406030022</v>
      </c>
      <c r="B3949" s="100" t="s">
        <v>1838</v>
      </c>
      <c r="C3949" s="100" t="s">
        <v>6788</v>
      </c>
      <c r="D3949" s="534">
        <v>1065.3599999999999</v>
      </c>
      <c r="E3949" s="368">
        <v>0</v>
      </c>
      <c r="F3949" s="45">
        <f t="shared" si="487"/>
        <v>0</v>
      </c>
      <c r="G3949" s="46">
        <f t="shared" si="485"/>
        <v>0</v>
      </c>
      <c r="H3949" s="45">
        <f t="shared" si="486"/>
        <v>0</v>
      </c>
    </row>
    <row r="3950" spans="1:8">
      <c r="A3950" s="4">
        <v>406030030</v>
      </c>
      <c r="B3950" s="100" t="s">
        <v>1839</v>
      </c>
      <c r="C3950" s="100" t="s">
        <v>6789</v>
      </c>
      <c r="D3950" s="534">
        <v>1065.3599999999999</v>
      </c>
      <c r="E3950" s="368">
        <v>0</v>
      </c>
      <c r="F3950" s="45">
        <f t="shared" si="487"/>
        <v>0</v>
      </c>
      <c r="G3950" s="46">
        <f t="shared" si="485"/>
        <v>0</v>
      </c>
      <c r="H3950" s="45">
        <f t="shared" si="486"/>
        <v>0</v>
      </c>
    </row>
    <row r="3951" spans="1:8">
      <c r="B3951" s="100" t="s">
        <v>3084</v>
      </c>
      <c r="C3951" s="100" t="s">
        <v>6790</v>
      </c>
      <c r="D3951" s="534">
        <v>1065.3599999999999</v>
      </c>
      <c r="E3951" s="368">
        <v>0</v>
      </c>
      <c r="F3951" s="45">
        <f t="shared" si="487"/>
        <v>0</v>
      </c>
      <c r="G3951" s="46">
        <f t="shared" si="485"/>
        <v>0</v>
      </c>
      <c r="H3951" s="45">
        <f t="shared" si="486"/>
        <v>0</v>
      </c>
    </row>
    <row r="3952" spans="1:8">
      <c r="A3952" s="4">
        <v>406030057</v>
      </c>
      <c r="B3952" s="100" t="s">
        <v>3085</v>
      </c>
      <c r="C3952" s="100" t="s">
        <v>5245</v>
      </c>
      <c r="D3952" s="534">
        <v>1065.3599999999999</v>
      </c>
      <c r="E3952" s="368">
        <v>0</v>
      </c>
      <c r="F3952" s="45">
        <f t="shared" si="487"/>
        <v>0</v>
      </c>
      <c r="G3952" s="46">
        <f t="shared" si="485"/>
        <v>0</v>
      </c>
      <c r="H3952" s="45">
        <f t="shared" si="486"/>
        <v>0</v>
      </c>
    </row>
    <row r="3953" spans="1:8">
      <c r="A3953" s="4">
        <v>406030081</v>
      </c>
      <c r="B3953" s="100" t="s">
        <v>2012</v>
      </c>
      <c r="C3953" s="100" t="s">
        <v>5246</v>
      </c>
      <c r="D3953" s="534">
        <v>1065.3599999999999</v>
      </c>
      <c r="E3953" s="368">
        <v>0</v>
      </c>
      <c r="F3953" s="45">
        <f t="shared" si="487"/>
        <v>0</v>
      </c>
      <c r="G3953" s="46">
        <f t="shared" si="485"/>
        <v>0</v>
      </c>
      <c r="H3953" s="45">
        <f t="shared" si="486"/>
        <v>0</v>
      </c>
    </row>
    <row r="3954" spans="1:8">
      <c r="A3954" s="4">
        <v>406030103</v>
      </c>
      <c r="B3954" s="100" t="s">
        <v>1840</v>
      </c>
      <c r="C3954" s="100" t="s">
        <v>6791</v>
      </c>
      <c r="D3954" s="534">
        <v>3503.86</v>
      </c>
      <c r="E3954" s="368">
        <v>0</v>
      </c>
      <c r="F3954" s="45">
        <f t="shared" si="487"/>
        <v>0</v>
      </c>
      <c r="G3954" s="46">
        <f t="shared" si="485"/>
        <v>0</v>
      </c>
      <c r="H3954" s="45">
        <f t="shared" si="486"/>
        <v>0</v>
      </c>
    </row>
    <row r="3955" spans="1:8">
      <c r="A3955" s="4">
        <v>406030111</v>
      </c>
      <c r="B3955" s="100" t="s">
        <v>1841</v>
      </c>
      <c r="C3955" s="100" t="s">
        <v>6792</v>
      </c>
      <c r="D3955" s="534">
        <v>5898.15</v>
      </c>
      <c r="E3955" s="368">
        <v>0</v>
      </c>
      <c r="F3955" s="45">
        <f t="shared" si="487"/>
        <v>0</v>
      </c>
      <c r="G3955" s="46">
        <f t="shared" si="485"/>
        <v>0</v>
      </c>
      <c r="H3955" s="45">
        <f t="shared" si="486"/>
        <v>0</v>
      </c>
    </row>
    <row r="3956" spans="1:8">
      <c r="A3956" s="4">
        <v>406030120</v>
      </c>
      <c r="B3956" s="100" t="s">
        <v>3086</v>
      </c>
      <c r="C3956" s="100" t="s">
        <v>6793</v>
      </c>
      <c r="D3956" s="534">
        <v>5969.25</v>
      </c>
      <c r="E3956" s="368">
        <v>0</v>
      </c>
      <c r="F3956" s="45">
        <f t="shared" si="487"/>
        <v>0</v>
      </c>
      <c r="G3956" s="46">
        <f t="shared" si="485"/>
        <v>0</v>
      </c>
      <c r="H3956" s="45">
        <f t="shared" si="486"/>
        <v>0</v>
      </c>
    </row>
    <row r="3957" spans="1:8">
      <c r="A3957" s="4">
        <v>406030138</v>
      </c>
      <c r="B3957" s="100" t="s">
        <v>1842</v>
      </c>
      <c r="C3957" s="100" t="s">
        <v>6794</v>
      </c>
      <c r="D3957" s="534">
        <v>5866.09</v>
      </c>
      <c r="E3957" s="368">
        <v>0</v>
      </c>
      <c r="F3957" s="45">
        <f t="shared" si="487"/>
        <v>0</v>
      </c>
      <c r="G3957" s="46">
        <f t="shared" si="485"/>
        <v>0</v>
      </c>
      <c r="H3957" s="45">
        <f t="shared" si="486"/>
        <v>0</v>
      </c>
    </row>
    <row r="3958" spans="1:8">
      <c r="A3958" s="4">
        <v>406030146</v>
      </c>
      <c r="B3958" s="100" t="s">
        <v>1843</v>
      </c>
      <c r="C3958" s="100" t="s">
        <v>6795</v>
      </c>
      <c r="D3958" s="534">
        <v>5947.88</v>
      </c>
      <c r="E3958" s="368">
        <v>0</v>
      </c>
      <c r="F3958" s="45">
        <f t="shared" si="487"/>
        <v>0</v>
      </c>
      <c r="G3958" s="46">
        <f t="shared" si="485"/>
        <v>0</v>
      </c>
      <c r="H3958" s="45">
        <f t="shared" si="486"/>
        <v>0</v>
      </c>
    </row>
    <row r="3959" spans="1:8">
      <c r="A3959" s="4">
        <v>406040028</v>
      </c>
      <c r="B3959" s="100" t="s">
        <v>3087</v>
      </c>
      <c r="C3959" s="100" t="s">
        <v>6796</v>
      </c>
      <c r="D3959" s="534">
        <v>5783.12</v>
      </c>
      <c r="E3959" s="368">
        <v>0</v>
      </c>
      <c r="F3959" s="45">
        <f t="shared" si="487"/>
        <v>0</v>
      </c>
      <c r="G3959" s="46">
        <f t="shared" si="485"/>
        <v>0</v>
      </c>
      <c r="H3959" s="45">
        <f t="shared" si="486"/>
        <v>0</v>
      </c>
    </row>
    <row r="3960" spans="1:8">
      <c r="B3960" s="100" t="s">
        <v>1844</v>
      </c>
      <c r="C3960" s="100" t="s">
        <v>6797</v>
      </c>
      <c r="D3960" s="534">
        <v>8236.93</v>
      </c>
      <c r="E3960" s="368">
        <v>0</v>
      </c>
      <c r="F3960" s="45">
        <f t="shared" si="487"/>
        <v>0</v>
      </c>
      <c r="G3960" s="46">
        <f t="shared" si="485"/>
        <v>0</v>
      </c>
      <c r="H3960" s="45">
        <f t="shared" si="486"/>
        <v>0</v>
      </c>
    </row>
    <row r="3961" spans="1:8">
      <c r="A3961" s="4">
        <v>406040052</v>
      </c>
      <c r="B3961" s="100" t="s">
        <v>3088</v>
      </c>
      <c r="C3961" s="100" t="s">
        <v>6798</v>
      </c>
      <c r="D3961" s="534">
        <v>8568.09</v>
      </c>
      <c r="E3961" s="368">
        <v>0</v>
      </c>
      <c r="F3961" s="45">
        <f t="shared" si="487"/>
        <v>0</v>
      </c>
      <c r="G3961" s="46">
        <f t="shared" si="485"/>
        <v>0</v>
      </c>
      <c r="H3961" s="45">
        <f t="shared" si="486"/>
        <v>0</v>
      </c>
    </row>
    <row r="3962" spans="1:8">
      <c r="A3962" s="4">
        <v>406040060</v>
      </c>
      <c r="B3962" s="100" t="s">
        <v>3089</v>
      </c>
      <c r="C3962" s="100" t="s">
        <v>6798</v>
      </c>
      <c r="D3962" s="534">
        <v>9190.9599999999991</v>
      </c>
      <c r="E3962" s="368">
        <v>0</v>
      </c>
      <c r="F3962" s="45">
        <f t="shared" si="487"/>
        <v>0</v>
      </c>
      <c r="G3962" s="46">
        <f t="shared" si="485"/>
        <v>0</v>
      </c>
      <c r="H3962" s="45">
        <f t="shared" si="486"/>
        <v>0</v>
      </c>
    </row>
    <row r="3963" spans="1:8">
      <c r="B3963" s="100" t="s">
        <v>3090</v>
      </c>
      <c r="C3963" s="100" t="s">
        <v>6799</v>
      </c>
      <c r="D3963" s="534">
        <v>6475.87</v>
      </c>
      <c r="E3963" s="368">
        <v>0</v>
      </c>
      <c r="F3963" s="45">
        <f t="shared" si="487"/>
        <v>0</v>
      </c>
      <c r="G3963" s="46">
        <f t="shared" si="485"/>
        <v>0</v>
      </c>
      <c r="H3963" s="45">
        <f t="shared" si="486"/>
        <v>0</v>
      </c>
    </row>
    <row r="3964" spans="1:8">
      <c r="A3964" s="4">
        <v>406040095</v>
      </c>
      <c r="B3964" s="100" t="s">
        <v>3091</v>
      </c>
      <c r="C3964" s="100" t="s">
        <v>6800</v>
      </c>
      <c r="D3964" s="534">
        <v>7544.56</v>
      </c>
      <c r="E3964" s="368">
        <v>0</v>
      </c>
      <c r="F3964" s="45">
        <f t="shared" si="487"/>
        <v>0</v>
      </c>
      <c r="G3964" s="46">
        <f t="shared" si="485"/>
        <v>0</v>
      </c>
      <c r="H3964" s="45">
        <f t="shared" si="486"/>
        <v>0</v>
      </c>
    </row>
    <row r="3965" spans="1:8">
      <c r="A3965" s="4">
        <v>406040109</v>
      </c>
      <c r="B3965" s="100" t="s">
        <v>3092</v>
      </c>
      <c r="C3965" s="100" t="s">
        <v>6801</v>
      </c>
      <c r="D3965" s="534">
        <v>6241.93</v>
      </c>
      <c r="E3965" s="368">
        <v>0</v>
      </c>
      <c r="F3965" s="45">
        <f t="shared" si="487"/>
        <v>0</v>
      </c>
      <c r="G3965" s="46">
        <f t="shared" si="485"/>
        <v>0</v>
      </c>
      <c r="H3965" s="45">
        <f t="shared" si="486"/>
        <v>0</v>
      </c>
    </row>
    <row r="3966" spans="1:8">
      <c r="A3966" s="4">
        <v>406040125</v>
      </c>
      <c r="B3966" s="100" t="s">
        <v>1845</v>
      </c>
      <c r="C3966" s="100" t="s">
        <v>6802</v>
      </c>
      <c r="D3966" s="534">
        <v>6743.83</v>
      </c>
      <c r="E3966" s="368">
        <v>0</v>
      </c>
      <c r="F3966" s="45">
        <f t="shared" si="487"/>
        <v>0</v>
      </c>
      <c r="G3966" s="46">
        <f t="shared" si="485"/>
        <v>0</v>
      </c>
      <c r="H3966" s="45">
        <f t="shared" si="486"/>
        <v>0</v>
      </c>
    </row>
    <row r="3967" spans="1:8">
      <c r="A3967" s="4" t="s">
        <v>1</v>
      </c>
      <c r="B3967" s="606" t="s">
        <v>8197</v>
      </c>
      <c r="C3967" s="607"/>
      <c r="D3967" s="18">
        <f>SUM(D3808:D3966)</f>
        <v>584174.47999999963</v>
      </c>
      <c r="E3967" s="19">
        <f>SUM(E3808:E3966)</f>
        <v>0</v>
      </c>
      <c r="F3967" s="18">
        <f>SUM(F3808:F3966)</f>
        <v>0</v>
      </c>
      <c r="G3967" s="19">
        <f>SUM(G3808:G3966)</f>
        <v>0</v>
      </c>
      <c r="H3967" s="18">
        <f>SUM(H3808:H3966)</f>
        <v>0</v>
      </c>
    </row>
    <row r="3968" spans="1:8">
      <c r="A3968" s="4">
        <v>0</v>
      </c>
      <c r="B3968" s="36"/>
      <c r="C3968" s="36"/>
      <c r="D3968" s="38"/>
      <c r="E3968" s="37"/>
      <c r="F3968" s="38"/>
      <c r="G3968" s="16"/>
      <c r="H3968" s="16"/>
    </row>
    <row r="3969" spans="1:8" ht="18" customHeight="1">
      <c r="A3969" s="4" t="s">
        <v>1132</v>
      </c>
      <c r="B3969" s="599" t="s">
        <v>1132</v>
      </c>
      <c r="C3969" s="600"/>
      <c r="D3969" s="604" t="str">
        <f>D$2519</f>
        <v xml:space="preserve">SIGTAP 08/25
Custo medio AIH
09/24 - 08/25 </v>
      </c>
      <c r="E3969" s="570" t="str">
        <f>E$861</f>
        <v>CNES_ESTABELECIMENTO</v>
      </c>
      <c r="F3969" s="570"/>
      <c r="G3969" s="570"/>
      <c r="H3969" s="570"/>
    </row>
    <row r="3970" spans="1:8" ht="18" customHeight="1">
      <c r="A3970" s="4">
        <v>0</v>
      </c>
      <c r="B3970" s="601"/>
      <c r="C3970" s="602"/>
      <c r="D3970" s="605"/>
      <c r="E3970" s="12" t="s">
        <v>12</v>
      </c>
      <c r="F3970" s="50" t="s">
        <v>3815</v>
      </c>
      <c r="G3970" s="51" t="s">
        <v>3756</v>
      </c>
      <c r="H3970" s="50" t="s">
        <v>3814</v>
      </c>
    </row>
    <row r="3971" spans="1:8">
      <c r="A3971" s="4">
        <v>407020411</v>
      </c>
      <c r="B3971" s="14" t="s">
        <v>3093</v>
      </c>
      <c r="C3971" s="15" t="s">
        <v>5247</v>
      </c>
      <c r="D3971" s="542">
        <v>787.03</v>
      </c>
      <c r="E3971" s="249">
        <v>0</v>
      </c>
      <c r="F3971" s="3">
        <f>D3971*E3971</f>
        <v>0</v>
      </c>
      <c r="G3971" s="1">
        <f t="shared" ref="G3971:H3974" si="488">E3971/12</f>
        <v>0</v>
      </c>
      <c r="H3971" s="3">
        <f t="shared" si="488"/>
        <v>0</v>
      </c>
    </row>
    <row r="3972" spans="1:8">
      <c r="B3972" s="14" t="s">
        <v>3105</v>
      </c>
      <c r="C3972" s="15" t="s">
        <v>5248</v>
      </c>
      <c r="D3972" s="542">
        <v>1280.75</v>
      </c>
      <c r="E3972" s="249">
        <v>0</v>
      </c>
      <c r="F3972" s="3">
        <f>D3972*E3972</f>
        <v>0</v>
      </c>
      <c r="G3972" s="1">
        <f t="shared" si="488"/>
        <v>0</v>
      </c>
      <c r="H3972" s="3">
        <f t="shared" si="488"/>
        <v>0</v>
      </c>
    </row>
    <row r="3973" spans="1:8">
      <c r="A3973" s="4">
        <v>407030093</v>
      </c>
      <c r="B3973" s="14" t="s">
        <v>3110</v>
      </c>
      <c r="C3973" s="15" t="s">
        <v>5249</v>
      </c>
      <c r="D3973" s="542">
        <v>1453.79</v>
      </c>
      <c r="E3973" s="249">
        <v>0</v>
      </c>
      <c r="F3973" s="3">
        <f>D3973*E3973</f>
        <v>0</v>
      </c>
      <c r="G3973" s="1">
        <f t="shared" si="488"/>
        <v>0</v>
      </c>
      <c r="H3973" s="3">
        <f t="shared" si="488"/>
        <v>0</v>
      </c>
    </row>
    <row r="3974" spans="1:8">
      <c r="A3974" s="4">
        <v>407030107</v>
      </c>
      <c r="B3974" s="14" t="s">
        <v>1846</v>
      </c>
      <c r="C3974" s="15" t="s">
        <v>5250</v>
      </c>
      <c r="D3974" s="553">
        <v>1453.79</v>
      </c>
      <c r="E3974" s="373">
        <v>0</v>
      </c>
      <c r="F3974" s="3">
        <f>D3974*E3974</f>
        <v>0</v>
      </c>
      <c r="G3974" s="1">
        <f t="shared" si="488"/>
        <v>0</v>
      </c>
      <c r="H3974" s="3">
        <f t="shared" si="488"/>
        <v>0</v>
      </c>
    </row>
    <row r="3975" spans="1:8">
      <c r="A3975" s="4" t="s">
        <v>1</v>
      </c>
      <c r="B3975" s="606" t="s">
        <v>7880</v>
      </c>
      <c r="C3975" s="607"/>
      <c r="D3975" s="18">
        <f>SUM(D3971:D3974)</f>
        <v>4975.3599999999997</v>
      </c>
      <c r="E3975" s="19">
        <f t="shared" ref="E3975:H3975" si="489">SUM(E3971:E3974)</f>
        <v>0</v>
      </c>
      <c r="F3975" s="18">
        <f t="shared" si="489"/>
        <v>0</v>
      </c>
      <c r="G3975" s="19">
        <f t="shared" si="489"/>
        <v>0</v>
      </c>
      <c r="H3975" s="18">
        <f t="shared" si="489"/>
        <v>0</v>
      </c>
    </row>
    <row r="3976" spans="1:8">
      <c r="A3976" s="4">
        <v>0</v>
      </c>
      <c r="B3976" s="36"/>
      <c r="C3976" s="36"/>
      <c r="D3976" s="38"/>
      <c r="E3976" s="37"/>
      <c r="F3976" s="38"/>
      <c r="G3976" s="16"/>
      <c r="H3976" s="16"/>
    </row>
    <row r="3977" spans="1:8" ht="18" customHeight="1">
      <c r="A3977" s="4" t="s">
        <v>1230</v>
      </c>
      <c r="B3977" s="585" t="s">
        <v>1230</v>
      </c>
      <c r="C3977" s="586"/>
      <c r="D3977" s="604" t="str">
        <f>D$2519</f>
        <v xml:space="preserve">SIGTAP 08/25
Custo medio AIH
09/24 - 08/25 </v>
      </c>
      <c r="E3977" s="570" t="str">
        <f>E$861</f>
        <v>CNES_ESTABELECIMENTO</v>
      </c>
      <c r="F3977" s="570"/>
      <c r="G3977" s="570"/>
      <c r="H3977" s="570"/>
    </row>
    <row r="3978" spans="1:8" ht="18" customHeight="1">
      <c r="A3978" s="4">
        <v>0</v>
      </c>
      <c r="B3978" s="587"/>
      <c r="C3978" s="588"/>
      <c r="D3978" s="605"/>
      <c r="E3978" s="12" t="s">
        <v>12</v>
      </c>
      <c r="F3978" s="50" t="s">
        <v>3815</v>
      </c>
      <c r="G3978" s="51" t="s">
        <v>3756</v>
      </c>
      <c r="H3978" s="50" t="s">
        <v>3814</v>
      </c>
    </row>
    <row r="3979" spans="1:8">
      <c r="A3979" s="4">
        <v>408010037</v>
      </c>
      <c r="B3979" s="100" t="s">
        <v>3123</v>
      </c>
      <c r="C3979" s="100" t="s">
        <v>5251</v>
      </c>
      <c r="D3979" s="534">
        <v>354.91</v>
      </c>
      <c r="E3979" s="368">
        <v>0</v>
      </c>
      <c r="F3979" s="45">
        <f t="shared" ref="F3979:F4069" si="490">D3979*E3979</f>
        <v>0</v>
      </c>
      <c r="G3979" s="46">
        <f t="shared" ref="G3979:G4068" si="491">E3979/12</f>
        <v>0</v>
      </c>
      <c r="H3979" s="45">
        <f t="shared" ref="H3979:H4068" si="492">F3979/12</f>
        <v>0</v>
      </c>
    </row>
    <row r="3980" spans="1:8">
      <c r="A3980" s="4">
        <v>408010053</v>
      </c>
      <c r="B3980" s="100" t="s">
        <v>3124</v>
      </c>
      <c r="C3980" s="100" t="s">
        <v>5252</v>
      </c>
      <c r="D3980" s="534">
        <v>377.4</v>
      </c>
      <c r="E3980" s="368">
        <v>0</v>
      </c>
      <c r="F3980" s="45">
        <f t="shared" si="490"/>
        <v>0</v>
      </c>
      <c r="G3980" s="46">
        <f t="shared" si="491"/>
        <v>0</v>
      </c>
      <c r="H3980" s="45">
        <f t="shared" si="492"/>
        <v>0</v>
      </c>
    </row>
    <row r="3981" spans="1:8">
      <c r="A3981" s="4">
        <v>408010061</v>
      </c>
      <c r="B3981" s="100" t="s">
        <v>1849</v>
      </c>
      <c r="C3981" s="100" t="s">
        <v>5253</v>
      </c>
      <c r="D3981" s="534">
        <v>592.14</v>
      </c>
      <c r="E3981" s="368">
        <v>0</v>
      </c>
      <c r="F3981" s="45">
        <f t="shared" si="490"/>
        <v>0</v>
      </c>
      <c r="G3981" s="46">
        <f t="shared" si="491"/>
        <v>0</v>
      </c>
      <c r="H3981" s="45">
        <f t="shared" si="492"/>
        <v>0</v>
      </c>
    </row>
    <row r="3982" spans="1:8">
      <c r="B3982" s="100" t="s">
        <v>1850</v>
      </c>
      <c r="C3982" s="100" t="s">
        <v>5254</v>
      </c>
      <c r="D3982" s="534">
        <v>592.14</v>
      </c>
      <c r="E3982" s="368">
        <v>0</v>
      </c>
      <c r="F3982" s="45">
        <f t="shared" si="490"/>
        <v>0</v>
      </c>
      <c r="G3982" s="46">
        <f t="shared" si="491"/>
        <v>0</v>
      </c>
      <c r="H3982" s="45">
        <f t="shared" si="492"/>
        <v>0</v>
      </c>
    </row>
    <row r="3983" spans="1:8">
      <c r="B3983" s="100" t="s">
        <v>1851</v>
      </c>
      <c r="C3983" s="100" t="s">
        <v>5255</v>
      </c>
      <c r="D3983" s="534">
        <v>597.79999999999995</v>
      </c>
      <c r="E3983" s="368">
        <v>0</v>
      </c>
      <c r="F3983" s="45">
        <f t="shared" si="490"/>
        <v>0</v>
      </c>
      <c r="G3983" s="46">
        <f t="shared" si="491"/>
        <v>0</v>
      </c>
      <c r="H3983" s="45">
        <f t="shared" si="492"/>
        <v>0</v>
      </c>
    </row>
    <row r="3984" spans="1:8">
      <c r="B3984" s="100" t="s">
        <v>1852</v>
      </c>
      <c r="C3984" s="100" t="s">
        <v>5256</v>
      </c>
      <c r="D3984" s="534">
        <v>1135.17</v>
      </c>
      <c r="E3984" s="368">
        <v>0</v>
      </c>
      <c r="F3984" s="45">
        <f t="shared" si="490"/>
        <v>0</v>
      </c>
      <c r="G3984" s="46">
        <f t="shared" si="491"/>
        <v>0</v>
      </c>
      <c r="H3984" s="45">
        <f t="shared" si="492"/>
        <v>0</v>
      </c>
    </row>
    <row r="3985" spans="2:8">
      <c r="B3985" s="100" t="s">
        <v>1246</v>
      </c>
      <c r="C3985" s="100" t="s">
        <v>5257</v>
      </c>
      <c r="D3985" s="534">
        <v>246.43</v>
      </c>
      <c r="E3985" s="368">
        <v>0</v>
      </c>
      <c r="F3985" s="45">
        <f t="shared" si="490"/>
        <v>0</v>
      </c>
      <c r="G3985" s="46">
        <f t="shared" si="491"/>
        <v>0</v>
      </c>
      <c r="H3985" s="45">
        <f t="shared" si="492"/>
        <v>0</v>
      </c>
    </row>
    <row r="3986" spans="2:8">
      <c r="B3986" s="100" t="s">
        <v>1854</v>
      </c>
      <c r="C3986" s="100" t="s">
        <v>5258</v>
      </c>
      <c r="D3986" s="534">
        <v>494.93</v>
      </c>
      <c r="E3986" s="368">
        <v>0</v>
      </c>
      <c r="F3986" s="45">
        <f t="shared" si="490"/>
        <v>0</v>
      </c>
      <c r="G3986" s="46">
        <f t="shared" si="491"/>
        <v>0</v>
      </c>
      <c r="H3986" s="45">
        <f t="shared" si="492"/>
        <v>0</v>
      </c>
    </row>
    <row r="3987" spans="2:8">
      <c r="B3987" s="100" t="s">
        <v>3131</v>
      </c>
      <c r="C3987" s="100" t="s">
        <v>5259</v>
      </c>
      <c r="D3987" s="534">
        <v>402.58</v>
      </c>
      <c r="E3987" s="368">
        <v>0</v>
      </c>
      <c r="F3987" s="45">
        <f t="shared" si="490"/>
        <v>0</v>
      </c>
      <c r="G3987" s="46">
        <f t="shared" si="491"/>
        <v>0</v>
      </c>
      <c r="H3987" s="45">
        <f t="shared" si="492"/>
        <v>0</v>
      </c>
    </row>
    <row r="3988" spans="2:8">
      <c r="B3988" s="100" t="s">
        <v>3135</v>
      </c>
      <c r="C3988" s="100" t="s">
        <v>5260</v>
      </c>
      <c r="D3988" s="534">
        <v>2461.12</v>
      </c>
      <c r="E3988" s="368">
        <v>0</v>
      </c>
      <c r="F3988" s="45">
        <f t="shared" si="490"/>
        <v>0</v>
      </c>
      <c r="G3988" s="46">
        <f t="shared" si="491"/>
        <v>0</v>
      </c>
      <c r="H3988" s="45">
        <f t="shared" si="492"/>
        <v>0</v>
      </c>
    </row>
    <row r="3989" spans="2:8">
      <c r="B3989" s="100" t="s">
        <v>3136</v>
      </c>
      <c r="C3989" s="100" t="s">
        <v>5261</v>
      </c>
      <c r="D3989" s="534">
        <v>2461.12</v>
      </c>
      <c r="E3989" s="368">
        <v>0</v>
      </c>
      <c r="F3989" s="45">
        <f t="shared" si="490"/>
        <v>0</v>
      </c>
      <c r="G3989" s="46">
        <f t="shared" si="491"/>
        <v>0</v>
      </c>
      <c r="H3989" s="45">
        <f t="shared" si="492"/>
        <v>0</v>
      </c>
    </row>
    <row r="3990" spans="2:8">
      <c r="B3990" s="100" t="s">
        <v>3137</v>
      </c>
      <c r="C3990" s="100" t="s">
        <v>5262</v>
      </c>
      <c r="D3990" s="534">
        <v>358.84</v>
      </c>
      <c r="E3990" s="368">
        <v>0</v>
      </c>
      <c r="F3990" s="45">
        <f t="shared" si="490"/>
        <v>0</v>
      </c>
      <c r="G3990" s="46">
        <f t="shared" si="491"/>
        <v>0</v>
      </c>
      <c r="H3990" s="45">
        <f t="shared" si="492"/>
        <v>0</v>
      </c>
    </row>
    <row r="3991" spans="2:8">
      <c r="B3991" s="100" t="s">
        <v>3138</v>
      </c>
      <c r="C3991" s="100" t="s">
        <v>5263</v>
      </c>
      <c r="D3991" s="534">
        <v>488.93</v>
      </c>
      <c r="E3991" s="368">
        <v>0</v>
      </c>
      <c r="F3991" s="45">
        <f t="shared" si="490"/>
        <v>0</v>
      </c>
      <c r="G3991" s="46">
        <f t="shared" si="491"/>
        <v>0</v>
      </c>
      <c r="H3991" s="45">
        <f t="shared" si="492"/>
        <v>0</v>
      </c>
    </row>
    <row r="3992" spans="2:8">
      <c r="B3992" s="100" t="s">
        <v>1858</v>
      </c>
      <c r="C3992" s="100" t="s">
        <v>5264</v>
      </c>
      <c r="D3992" s="534">
        <v>2781.7</v>
      </c>
      <c r="E3992" s="368">
        <v>0</v>
      </c>
      <c r="F3992" s="45">
        <f t="shared" si="490"/>
        <v>0</v>
      </c>
      <c r="G3992" s="46">
        <f t="shared" si="491"/>
        <v>0</v>
      </c>
      <c r="H3992" s="45">
        <f t="shared" si="492"/>
        <v>0</v>
      </c>
    </row>
    <row r="3993" spans="2:8">
      <c r="B3993" s="100" t="s">
        <v>1859</v>
      </c>
      <c r="C3993" s="100" t="s">
        <v>5265</v>
      </c>
      <c r="D3993" s="534">
        <v>1576</v>
      </c>
      <c r="E3993" s="368">
        <v>0</v>
      </c>
      <c r="F3993" s="45">
        <f t="shared" si="490"/>
        <v>0</v>
      </c>
      <c r="G3993" s="46">
        <f t="shared" si="491"/>
        <v>0</v>
      </c>
      <c r="H3993" s="45">
        <f t="shared" si="492"/>
        <v>0</v>
      </c>
    </row>
    <row r="3994" spans="2:8">
      <c r="B3994" s="100" t="s">
        <v>1860</v>
      </c>
      <c r="C3994" s="100" t="s">
        <v>5266</v>
      </c>
      <c r="D3994" s="534">
        <v>1303</v>
      </c>
      <c r="E3994" s="368">
        <v>0</v>
      </c>
      <c r="F3994" s="45">
        <f t="shared" si="490"/>
        <v>0</v>
      </c>
      <c r="G3994" s="46">
        <f t="shared" si="491"/>
        <v>0</v>
      </c>
      <c r="H3994" s="45">
        <f t="shared" si="492"/>
        <v>0</v>
      </c>
    </row>
    <row r="3995" spans="2:8">
      <c r="B3995" s="100" t="s">
        <v>1861</v>
      </c>
      <c r="C3995" s="100" t="s">
        <v>5267</v>
      </c>
      <c r="D3995" s="534">
        <v>1600.27</v>
      </c>
      <c r="E3995" s="368">
        <v>0</v>
      </c>
      <c r="F3995" s="45">
        <f t="shared" si="490"/>
        <v>0</v>
      </c>
      <c r="G3995" s="46">
        <f t="shared" si="491"/>
        <v>0</v>
      </c>
      <c r="H3995" s="45">
        <f t="shared" si="492"/>
        <v>0</v>
      </c>
    </row>
    <row r="3996" spans="2:8">
      <c r="B3996" s="100" t="s">
        <v>1862</v>
      </c>
      <c r="C3996" s="100" t="s">
        <v>5268</v>
      </c>
      <c r="D3996" s="534">
        <v>2781.7</v>
      </c>
      <c r="E3996" s="368">
        <v>0</v>
      </c>
      <c r="F3996" s="45">
        <f t="shared" si="490"/>
        <v>0</v>
      </c>
      <c r="G3996" s="46">
        <f t="shared" si="491"/>
        <v>0</v>
      </c>
      <c r="H3996" s="45">
        <f t="shared" si="492"/>
        <v>0</v>
      </c>
    </row>
    <row r="3997" spans="2:8">
      <c r="B3997" s="100" t="s">
        <v>1863</v>
      </c>
      <c r="C3997" s="100" t="s">
        <v>5269</v>
      </c>
      <c r="D3997" s="534">
        <v>2072.7199999999998</v>
      </c>
      <c r="E3997" s="368">
        <v>0</v>
      </c>
      <c r="F3997" s="45">
        <f t="shared" si="490"/>
        <v>0</v>
      </c>
      <c r="G3997" s="46">
        <f t="shared" si="491"/>
        <v>0</v>
      </c>
      <c r="H3997" s="45">
        <f t="shared" si="492"/>
        <v>0</v>
      </c>
    </row>
    <row r="3998" spans="2:8">
      <c r="B3998" s="100" t="s">
        <v>1864</v>
      </c>
      <c r="C3998" s="100" t="s">
        <v>5270</v>
      </c>
      <c r="D3998" s="534">
        <v>1413</v>
      </c>
      <c r="E3998" s="368">
        <v>0</v>
      </c>
      <c r="F3998" s="45">
        <f t="shared" si="490"/>
        <v>0</v>
      </c>
      <c r="G3998" s="46">
        <f t="shared" si="491"/>
        <v>0</v>
      </c>
      <c r="H3998" s="45">
        <f t="shared" si="492"/>
        <v>0</v>
      </c>
    </row>
    <row r="3999" spans="2:8">
      <c r="B3999" s="100" t="s">
        <v>3143</v>
      </c>
      <c r="C3999" s="100" t="s">
        <v>5271</v>
      </c>
      <c r="D3999" s="534">
        <v>1719.06</v>
      </c>
      <c r="E3999" s="368">
        <v>0</v>
      </c>
      <c r="F3999" s="45">
        <f t="shared" si="490"/>
        <v>0</v>
      </c>
      <c r="G3999" s="46">
        <f t="shared" si="491"/>
        <v>0</v>
      </c>
      <c r="H3999" s="45">
        <f t="shared" si="492"/>
        <v>0</v>
      </c>
    </row>
    <row r="4000" spans="2:8">
      <c r="B4000" s="100" t="s">
        <v>1865</v>
      </c>
      <c r="C4000" s="100" t="s">
        <v>5272</v>
      </c>
      <c r="D4000" s="534">
        <v>2781.7</v>
      </c>
      <c r="E4000" s="368">
        <v>0</v>
      </c>
      <c r="F4000" s="45">
        <f t="shared" si="490"/>
        <v>0</v>
      </c>
      <c r="G4000" s="46">
        <f t="shared" si="491"/>
        <v>0</v>
      </c>
      <c r="H4000" s="45">
        <f t="shared" si="492"/>
        <v>0</v>
      </c>
    </row>
    <row r="4001" spans="2:8">
      <c r="B4001" s="100" t="s">
        <v>3144</v>
      </c>
      <c r="C4001" s="100" t="s">
        <v>5273</v>
      </c>
      <c r="D4001" s="534">
        <v>2781.7</v>
      </c>
      <c r="E4001" s="368">
        <v>0</v>
      </c>
      <c r="F4001" s="45">
        <f t="shared" si="490"/>
        <v>0</v>
      </c>
      <c r="G4001" s="46">
        <f t="shared" si="491"/>
        <v>0</v>
      </c>
      <c r="H4001" s="45">
        <f t="shared" si="492"/>
        <v>0</v>
      </c>
    </row>
    <row r="4002" spans="2:8">
      <c r="B4002" s="100" t="s">
        <v>1866</v>
      </c>
      <c r="C4002" s="100" t="s">
        <v>5274</v>
      </c>
      <c r="D4002" s="534">
        <v>1413</v>
      </c>
      <c r="E4002" s="368">
        <v>0</v>
      </c>
      <c r="F4002" s="45">
        <f t="shared" si="490"/>
        <v>0</v>
      </c>
      <c r="G4002" s="46">
        <f t="shared" si="491"/>
        <v>0</v>
      </c>
      <c r="H4002" s="45">
        <f t="shared" si="492"/>
        <v>0</v>
      </c>
    </row>
    <row r="4003" spans="2:8">
      <c r="B4003" s="100" t="s">
        <v>1867</v>
      </c>
      <c r="C4003" s="100" t="s">
        <v>5275</v>
      </c>
      <c r="D4003" s="534">
        <v>1303.1500000000001</v>
      </c>
      <c r="E4003" s="368">
        <v>0</v>
      </c>
      <c r="F4003" s="45">
        <f t="shared" si="490"/>
        <v>0</v>
      </c>
      <c r="G4003" s="46">
        <f t="shared" si="491"/>
        <v>0</v>
      </c>
      <c r="H4003" s="45">
        <f t="shared" si="492"/>
        <v>0</v>
      </c>
    </row>
    <row r="4004" spans="2:8">
      <c r="B4004" s="100" t="s">
        <v>1868</v>
      </c>
      <c r="C4004" s="100" t="s">
        <v>5276</v>
      </c>
      <c r="D4004" s="534">
        <v>1883.27</v>
      </c>
      <c r="E4004" s="368">
        <v>0</v>
      </c>
      <c r="F4004" s="45">
        <f t="shared" si="490"/>
        <v>0</v>
      </c>
      <c r="G4004" s="46">
        <f t="shared" si="491"/>
        <v>0</v>
      </c>
      <c r="H4004" s="45">
        <f t="shared" si="492"/>
        <v>0</v>
      </c>
    </row>
    <row r="4005" spans="2:8">
      <c r="B4005" s="100" t="s">
        <v>1869</v>
      </c>
      <c r="C4005" s="100" t="s">
        <v>5277</v>
      </c>
      <c r="D4005" s="534">
        <v>2166.29</v>
      </c>
      <c r="E4005" s="368">
        <v>0</v>
      </c>
      <c r="F4005" s="45">
        <f t="shared" si="490"/>
        <v>0</v>
      </c>
      <c r="G4005" s="46">
        <f t="shared" si="491"/>
        <v>0</v>
      </c>
      <c r="H4005" s="45">
        <f t="shared" si="492"/>
        <v>0</v>
      </c>
    </row>
    <row r="4006" spans="2:8">
      <c r="B4006" s="100" t="s">
        <v>3145</v>
      </c>
      <c r="C4006" s="100" t="s">
        <v>5278</v>
      </c>
      <c r="D4006" s="534">
        <v>2166.29</v>
      </c>
      <c r="E4006" s="368">
        <v>0</v>
      </c>
      <c r="F4006" s="45">
        <f t="shared" si="490"/>
        <v>0</v>
      </c>
      <c r="G4006" s="46">
        <f t="shared" si="491"/>
        <v>0</v>
      </c>
      <c r="H4006" s="45">
        <f t="shared" si="492"/>
        <v>0</v>
      </c>
    </row>
    <row r="4007" spans="2:8">
      <c r="B4007" s="100" t="s">
        <v>3146</v>
      </c>
      <c r="C4007" s="100" t="s">
        <v>5279</v>
      </c>
      <c r="D4007" s="534">
        <v>2166.29</v>
      </c>
      <c r="E4007" s="368">
        <v>0</v>
      </c>
      <c r="F4007" s="45">
        <f t="shared" si="490"/>
        <v>0</v>
      </c>
      <c r="G4007" s="46">
        <f t="shared" si="491"/>
        <v>0</v>
      </c>
      <c r="H4007" s="45">
        <f t="shared" si="492"/>
        <v>0</v>
      </c>
    </row>
    <row r="4008" spans="2:8">
      <c r="B4008" s="100" t="s">
        <v>3147</v>
      </c>
      <c r="C4008" s="100" t="s">
        <v>5280</v>
      </c>
      <c r="D4008" s="534">
        <v>1554</v>
      </c>
      <c r="E4008" s="368">
        <v>0</v>
      </c>
      <c r="F4008" s="45">
        <f t="shared" si="490"/>
        <v>0</v>
      </c>
      <c r="G4008" s="46">
        <f t="shared" si="491"/>
        <v>0</v>
      </c>
      <c r="H4008" s="45">
        <f t="shared" si="492"/>
        <v>0</v>
      </c>
    </row>
    <row r="4009" spans="2:8">
      <c r="B4009" s="100" t="s">
        <v>3148</v>
      </c>
      <c r="C4009" s="100" t="s">
        <v>5281</v>
      </c>
      <c r="D4009" s="534">
        <v>1554</v>
      </c>
      <c r="E4009" s="368">
        <v>0</v>
      </c>
      <c r="F4009" s="45">
        <f t="shared" si="490"/>
        <v>0</v>
      </c>
      <c r="G4009" s="46">
        <f t="shared" si="491"/>
        <v>0</v>
      </c>
      <c r="H4009" s="45">
        <f t="shared" si="492"/>
        <v>0</v>
      </c>
    </row>
    <row r="4010" spans="2:8">
      <c r="B4010" s="100" t="s">
        <v>3149</v>
      </c>
      <c r="C4010" s="100" t="s">
        <v>5282</v>
      </c>
      <c r="D4010" s="534">
        <v>1554</v>
      </c>
      <c r="E4010" s="368">
        <v>0</v>
      </c>
      <c r="F4010" s="45">
        <f t="shared" si="490"/>
        <v>0</v>
      </c>
      <c r="G4010" s="46">
        <f t="shared" si="491"/>
        <v>0</v>
      </c>
      <c r="H4010" s="45">
        <f t="shared" si="492"/>
        <v>0</v>
      </c>
    </row>
    <row r="4011" spans="2:8">
      <c r="B4011" s="100" t="s">
        <v>3150</v>
      </c>
      <c r="C4011" s="100" t="s">
        <v>5283</v>
      </c>
      <c r="D4011" s="534">
        <v>1554</v>
      </c>
      <c r="E4011" s="368">
        <v>0</v>
      </c>
      <c r="F4011" s="45">
        <f t="shared" si="490"/>
        <v>0</v>
      </c>
      <c r="G4011" s="46">
        <f t="shared" si="491"/>
        <v>0</v>
      </c>
      <c r="H4011" s="45">
        <f t="shared" si="492"/>
        <v>0</v>
      </c>
    </row>
    <row r="4012" spans="2:8">
      <c r="B4012" s="100" t="s">
        <v>3151</v>
      </c>
      <c r="C4012" s="100" t="s">
        <v>5284</v>
      </c>
      <c r="D4012" s="534">
        <v>1554</v>
      </c>
      <c r="E4012" s="368">
        <v>0</v>
      </c>
      <c r="F4012" s="45">
        <f t="shared" si="490"/>
        <v>0</v>
      </c>
      <c r="G4012" s="46">
        <f t="shared" si="491"/>
        <v>0</v>
      </c>
      <c r="H4012" s="45">
        <f t="shared" si="492"/>
        <v>0</v>
      </c>
    </row>
    <row r="4013" spans="2:8">
      <c r="B4013" s="100" t="s">
        <v>1870</v>
      </c>
      <c r="C4013" s="100" t="s">
        <v>5285</v>
      </c>
      <c r="D4013" s="534">
        <v>1554</v>
      </c>
      <c r="E4013" s="368">
        <v>0</v>
      </c>
      <c r="F4013" s="45">
        <f t="shared" si="490"/>
        <v>0</v>
      </c>
      <c r="G4013" s="46">
        <f t="shared" si="491"/>
        <v>0</v>
      </c>
      <c r="H4013" s="45">
        <f t="shared" si="492"/>
        <v>0</v>
      </c>
    </row>
    <row r="4014" spans="2:8">
      <c r="B4014" s="100" t="s">
        <v>1871</v>
      </c>
      <c r="C4014" s="100" t="s">
        <v>5286</v>
      </c>
      <c r="D4014" s="534">
        <v>1722.29</v>
      </c>
      <c r="E4014" s="368">
        <v>0</v>
      </c>
      <c r="F4014" s="45">
        <f t="shared" si="490"/>
        <v>0</v>
      </c>
      <c r="G4014" s="46">
        <f t="shared" si="491"/>
        <v>0</v>
      </c>
      <c r="H4014" s="45">
        <f t="shared" si="492"/>
        <v>0</v>
      </c>
    </row>
    <row r="4015" spans="2:8">
      <c r="B4015" s="100" t="s">
        <v>1872</v>
      </c>
      <c r="C4015" s="100" t="s">
        <v>5287</v>
      </c>
      <c r="D4015" s="534">
        <v>1720.27</v>
      </c>
      <c r="E4015" s="368">
        <v>0</v>
      </c>
      <c r="F4015" s="45">
        <f t="shared" si="490"/>
        <v>0</v>
      </c>
      <c r="G4015" s="46">
        <f t="shared" si="491"/>
        <v>0</v>
      </c>
      <c r="H4015" s="45">
        <f t="shared" si="492"/>
        <v>0</v>
      </c>
    </row>
    <row r="4016" spans="2:8">
      <c r="B4016" s="100" t="s">
        <v>1873</v>
      </c>
      <c r="C4016" s="100" t="s">
        <v>5288</v>
      </c>
      <c r="D4016" s="534">
        <v>2781.7</v>
      </c>
      <c r="E4016" s="368">
        <v>0</v>
      </c>
      <c r="F4016" s="45">
        <f t="shared" si="490"/>
        <v>0</v>
      </c>
      <c r="G4016" s="46">
        <f t="shared" si="491"/>
        <v>0</v>
      </c>
      <c r="H4016" s="45">
        <f t="shared" si="492"/>
        <v>0</v>
      </c>
    </row>
    <row r="4017" spans="2:9">
      <c r="B4017" s="100" t="s">
        <v>1874</v>
      </c>
      <c r="C4017" s="100" t="s">
        <v>5289</v>
      </c>
      <c r="D4017" s="534">
        <v>1722.37</v>
      </c>
      <c r="E4017" s="368">
        <v>0</v>
      </c>
      <c r="F4017" s="45">
        <f t="shared" si="490"/>
        <v>0</v>
      </c>
      <c r="G4017" s="46">
        <f t="shared" si="491"/>
        <v>0</v>
      </c>
      <c r="H4017" s="45">
        <f t="shared" si="492"/>
        <v>0</v>
      </c>
    </row>
    <row r="4018" spans="2:9">
      <c r="B4018" s="100" t="s">
        <v>1875</v>
      </c>
      <c r="C4018" s="100" t="s">
        <v>5290</v>
      </c>
      <c r="D4018" s="534">
        <v>2781.7</v>
      </c>
      <c r="E4018" s="368">
        <v>0</v>
      </c>
      <c r="F4018" s="45">
        <f t="shared" si="490"/>
        <v>0</v>
      </c>
      <c r="G4018" s="46">
        <f t="shared" si="491"/>
        <v>0</v>
      </c>
      <c r="H4018" s="45">
        <f t="shared" si="492"/>
        <v>0</v>
      </c>
    </row>
    <row r="4019" spans="2:9">
      <c r="B4019" s="100" t="s">
        <v>1876</v>
      </c>
      <c r="C4019" s="100" t="s">
        <v>5291</v>
      </c>
      <c r="D4019" s="534">
        <v>2781.7</v>
      </c>
      <c r="E4019" s="368">
        <v>0</v>
      </c>
      <c r="F4019" s="45">
        <f t="shared" si="490"/>
        <v>0</v>
      </c>
      <c r="G4019" s="46">
        <f t="shared" si="491"/>
        <v>0</v>
      </c>
      <c r="H4019" s="45">
        <f t="shared" si="492"/>
        <v>0</v>
      </c>
    </row>
    <row r="4020" spans="2:9">
      <c r="B4020" s="100" t="s">
        <v>1877</v>
      </c>
      <c r="C4020" s="100" t="s">
        <v>5292</v>
      </c>
      <c r="D4020" s="534">
        <v>2781.7</v>
      </c>
      <c r="E4020" s="368">
        <v>0</v>
      </c>
      <c r="F4020" s="45">
        <f t="shared" si="490"/>
        <v>0</v>
      </c>
      <c r="G4020" s="46">
        <f t="shared" si="491"/>
        <v>0</v>
      </c>
      <c r="H4020" s="45">
        <f t="shared" si="492"/>
        <v>0</v>
      </c>
    </row>
    <row r="4021" spans="2:9">
      <c r="B4021" s="100" t="s">
        <v>1878</v>
      </c>
      <c r="C4021" s="100" t="s">
        <v>5293</v>
      </c>
      <c r="D4021" s="534">
        <v>2781.7</v>
      </c>
      <c r="E4021" s="368">
        <v>0</v>
      </c>
      <c r="F4021" s="45">
        <f t="shared" si="490"/>
        <v>0</v>
      </c>
      <c r="G4021" s="46">
        <f t="shared" si="491"/>
        <v>0</v>
      </c>
      <c r="H4021" s="45">
        <f t="shared" si="492"/>
        <v>0</v>
      </c>
    </row>
    <row r="4022" spans="2:9">
      <c r="B4022" s="100" t="s">
        <v>1879</v>
      </c>
      <c r="C4022" s="100" t="s">
        <v>5294</v>
      </c>
      <c r="D4022" s="534">
        <v>2781.7</v>
      </c>
      <c r="E4022" s="368">
        <v>0</v>
      </c>
      <c r="F4022" s="45">
        <f t="shared" si="490"/>
        <v>0</v>
      </c>
      <c r="G4022" s="46">
        <f t="shared" si="491"/>
        <v>0</v>
      </c>
      <c r="H4022" s="45">
        <f t="shared" si="492"/>
        <v>0</v>
      </c>
    </row>
    <row r="4023" spans="2:9">
      <c r="B4023" s="100" t="s">
        <v>3152</v>
      </c>
      <c r="C4023" s="100" t="s">
        <v>5295</v>
      </c>
      <c r="D4023" s="534">
        <v>2781.7</v>
      </c>
      <c r="E4023" s="368">
        <v>0</v>
      </c>
      <c r="F4023" s="45">
        <f t="shared" si="490"/>
        <v>0</v>
      </c>
      <c r="G4023" s="46">
        <f t="shared" si="491"/>
        <v>0</v>
      </c>
      <c r="H4023" s="45">
        <f t="shared" si="492"/>
        <v>0</v>
      </c>
    </row>
    <row r="4024" spans="2:9">
      <c r="B4024" s="100" t="s">
        <v>3153</v>
      </c>
      <c r="C4024" s="100" t="s">
        <v>5296</v>
      </c>
      <c r="D4024" s="534">
        <v>1171.83</v>
      </c>
      <c r="E4024" s="368">
        <v>0</v>
      </c>
      <c r="F4024" s="45">
        <f t="shared" si="490"/>
        <v>0</v>
      </c>
      <c r="G4024" s="46">
        <f t="shared" si="491"/>
        <v>0</v>
      </c>
      <c r="H4024" s="45">
        <f t="shared" si="492"/>
        <v>0</v>
      </c>
    </row>
    <row r="4025" spans="2:9">
      <c r="B4025" s="100" t="s">
        <v>3154</v>
      </c>
      <c r="C4025" s="100" t="s">
        <v>5297</v>
      </c>
      <c r="D4025" s="534">
        <v>492.59</v>
      </c>
      <c r="E4025" s="368">
        <v>0</v>
      </c>
      <c r="F4025" s="45">
        <f t="shared" si="490"/>
        <v>0</v>
      </c>
      <c r="G4025" s="46">
        <f t="shared" si="491"/>
        <v>0</v>
      </c>
      <c r="H4025" s="45">
        <f t="shared" si="492"/>
        <v>0</v>
      </c>
    </row>
    <row r="4026" spans="2:9">
      <c r="B4026" s="100" t="s">
        <v>3155</v>
      </c>
      <c r="C4026" s="100" t="s">
        <v>5298</v>
      </c>
      <c r="D4026" s="534">
        <v>1783.1</v>
      </c>
      <c r="E4026" s="368">
        <v>0</v>
      </c>
      <c r="F4026" s="45">
        <f t="shared" si="490"/>
        <v>0</v>
      </c>
      <c r="G4026" s="46">
        <f t="shared" si="491"/>
        <v>0</v>
      </c>
      <c r="H4026" s="45">
        <f t="shared" si="492"/>
        <v>0</v>
      </c>
    </row>
    <row r="4027" spans="2:9">
      <c r="B4027" s="100" t="s">
        <v>3156</v>
      </c>
      <c r="C4027" s="100" t="s">
        <v>5299</v>
      </c>
      <c r="D4027" s="534">
        <v>1265.6300000000001</v>
      </c>
      <c r="E4027" s="368">
        <v>0</v>
      </c>
      <c r="F4027" s="45">
        <f t="shared" si="490"/>
        <v>0</v>
      </c>
      <c r="G4027" s="46">
        <f t="shared" si="491"/>
        <v>0</v>
      </c>
      <c r="H4027" s="45">
        <f t="shared" si="492"/>
        <v>0</v>
      </c>
    </row>
    <row r="4028" spans="2:9">
      <c r="B4028" s="100" t="s">
        <v>3157</v>
      </c>
      <c r="C4028" s="100" t="s">
        <v>5300</v>
      </c>
      <c r="D4028" s="534">
        <v>1444.26</v>
      </c>
      <c r="E4028" s="368">
        <v>0</v>
      </c>
      <c r="F4028" s="45">
        <f t="shared" si="490"/>
        <v>0</v>
      </c>
      <c r="G4028" s="46">
        <f t="shared" si="491"/>
        <v>0</v>
      </c>
      <c r="H4028" s="45">
        <f t="shared" si="492"/>
        <v>0</v>
      </c>
    </row>
    <row r="4029" spans="2:9">
      <c r="B4029" s="100" t="s">
        <v>1880</v>
      </c>
      <c r="C4029" s="100" t="s">
        <v>5301</v>
      </c>
      <c r="D4029" s="534">
        <v>1720.27</v>
      </c>
      <c r="E4029" s="368">
        <v>0</v>
      </c>
      <c r="F4029" s="111">
        <f t="shared" si="490"/>
        <v>0</v>
      </c>
      <c r="G4029" s="64">
        <f t="shared" si="491"/>
        <v>0</v>
      </c>
      <c r="H4029" s="111">
        <f t="shared" si="492"/>
        <v>0</v>
      </c>
      <c r="I4029" s="114"/>
    </row>
    <row r="4030" spans="2:9">
      <c r="B4030" s="100" t="s">
        <v>1881</v>
      </c>
      <c r="C4030" s="100" t="s">
        <v>5302</v>
      </c>
      <c r="D4030" s="534">
        <v>1785.92</v>
      </c>
      <c r="E4030" s="368">
        <v>0</v>
      </c>
      <c r="F4030" s="45">
        <f t="shared" si="490"/>
        <v>0</v>
      </c>
      <c r="G4030" s="46">
        <f t="shared" si="491"/>
        <v>0</v>
      </c>
      <c r="H4030" s="45">
        <f t="shared" si="492"/>
        <v>0</v>
      </c>
    </row>
    <row r="4031" spans="2:9">
      <c r="B4031" s="100" t="s">
        <v>3158</v>
      </c>
      <c r="C4031" s="100" t="s">
        <v>6681</v>
      </c>
      <c r="D4031" s="534">
        <v>1720.27</v>
      </c>
      <c r="E4031" s="368">
        <v>0</v>
      </c>
      <c r="F4031" s="45">
        <f t="shared" si="490"/>
        <v>0</v>
      </c>
      <c r="G4031" s="46">
        <f t="shared" si="491"/>
        <v>0</v>
      </c>
      <c r="H4031" s="45">
        <f t="shared" si="492"/>
        <v>0</v>
      </c>
    </row>
    <row r="4032" spans="2:9">
      <c r="B4032" s="100" t="s">
        <v>3161</v>
      </c>
      <c r="C4032" s="100" t="s">
        <v>5303</v>
      </c>
      <c r="D4032" s="534">
        <v>1706.27</v>
      </c>
      <c r="E4032" s="368">
        <v>0</v>
      </c>
      <c r="F4032" s="45">
        <f t="shared" si="490"/>
        <v>0</v>
      </c>
      <c r="G4032" s="46">
        <f t="shared" si="491"/>
        <v>0</v>
      </c>
      <c r="H4032" s="45">
        <f t="shared" si="492"/>
        <v>0</v>
      </c>
    </row>
    <row r="4033" spans="1:8">
      <c r="B4033" s="100" t="s">
        <v>1882</v>
      </c>
      <c r="C4033" s="100" t="s">
        <v>5304</v>
      </c>
      <c r="D4033" s="534">
        <v>1706.27</v>
      </c>
      <c r="E4033" s="368">
        <v>0</v>
      </c>
      <c r="F4033" s="45">
        <f t="shared" si="490"/>
        <v>0</v>
      </c>
      <c r="G4033" s="46">
        <f t="shared" si="491"/>
        <v>0</v>
      </c>
      <c r="H4033" s="45">
        <f t="shared" si="492"/>
        <v>0</v>
      </c>
    </row>
    <row r="4034" spans="1:8">
      <c r="B4034" s="100" t="s">
        <v>3162</v>
      </c>
      <c r="C4034" s="100" t="s">
        <v>6682</v>
      </c>
      <c r="D4034" s="534">
        <v>1953.23</v>
      </c>
      <c r="E4034" s="368">
        <v>0</v>
      </c>
      <c r="F4034" s="45">
        <f t="shared" si="490"/>
        <v>0</v>
      </c>
      <c r="G4034" s="46">
        <f t="shared" si="491"/>
        <v>0</v>
      </c>
      <c r="H4034" s="45">
        <f t="shared" si="492"/>
        <v>0</v>
      </c>
    </row>
    <row r="4035" spans="1:8">
      <c r="B4035" s="100" t="s">
        <v>3163</v>
      </c>
      <c r="C4035" s="100" t="s">
        <v>5305</v>
      </c>
      <c r="D4035" s="534">
        <v>1953.23</v>
      </c>
      <c r="E4035" s="368">
        <v>0</v>
      </c>
      <c r="F4035" s="45">
        <f t="shared" si="490"/>
        <v>0</v>
      </c>
      <c r="G4035" s="46">
        <f t="shared" si="491"/>
        <v>0</v>
      </c>
      <c r="H4035" s="45">
        <f t="shared" si="492"/>
        <v>0</v>
      </c>
    </row>
    <row r="4036" spans="1:8">
      <c r="B4036" s="100" t="s">
        <v>3165</v>
      </c>
      <c r="C4036" s="100" t="s">
        <v>5306</v>
      </c>
      <c r="D4036" s="534">
        <v>1722.4</v>
      </c>
      <c r="E4036" s="368">
        <v>0</v>
      </c>
      <c r="F4036" s="45">
        <f t="shared" si="490"/>
        <v>0</v>
      </c>
      <c r="G4036" s="46">
        <f t="shared" si="491"/>
        <v>0</v>
      </c>
      <c r="H4036" s="45">
        <f t="shared" si="492"/>
        <v>0</v>
      </c>
    </row>
    <row r="4037" spans="1:8">
      <c r="B4037" s="100" t="s">
        <v>3166</v>
      </c>
      <c r="C4037" s="100" t="s">
        <v>5307</v>
      </c>
      <c r="D4037" s="534">
        <v>1722.4</v>
      </c>
      <c r="E4037" s="368">
        <v>0</v>
      </c>
      <c r="F4037" s="45">
        <f t="shared" si="490"/>
        <v>0</v>
      </c>
      <c r="G4037" s="46">
        <f t="shared" si="491"/>
        <v>0</v>
      </c>
      <c r="H4037" s="45">
        <f t="shared" si="492"/>
        <v>0</v>
      </c>
    </row>
    <row r="4038" spans="1:8">
      <c r="B4038" s="100" t="s">
        <v>3167</v>
      </c>
      <c r="C4038" s="100" t="s">
        <v>5308</v>
      </c>
      <c r="D4038" s="534">
        <v>1632.4</v>
      </c>
      <c r="E4038" s="368">
        <v>0</v>
      </c>
      <c r="F4038" s="45">
        <f t="shared" si="490"/>
        <v>0</v>
      </c>
      <c r="G4038" s="46">
        <f t="shared" si="491"/>
        <v>0</v>
      </c>
      <c r="H4038" s="45">
        <f t="shared" si="492"/>
        <v>0</v>
      </c>
    </row>
    <row r="4039" spans="1:8">
      <c r="B4039" s="100" t="s">
        <v>1883</v>
      </c>
      <c r="C4039" s="100" t="s">
        <v>5309</v>
      </c>
      <c r="D4039" s="534">
        <v>964.94</v>
      </c>
      <c r="E4039" s="368">
        <v>0</v>
      </c>
      <c r="F4039" s="45">
        <f t="shared" si="490"/>
        <v>0</v>
      </c>
      <c r="G4039" s="46">
        <f t="shared" si="491"/>
        <v>0</v>
      </c>
      <c r="H4039" s="45">
        <f t="shared" si="492"/>
        <v>0</v>
      </c>
    </row>
    <row r="4040" spans="1:8">
      <c r="A4040" s="4">
        <v>408010088</v>
      </c>
      <c r="B4040" s="100" t="s">
        <v>3168</v>
      </c>
      <c r="C4040" s="100" t="s">
        <v>5310</v>
      </c>
      <c r="D4040" s="534">
        <v>1632.4</v>
      </c>
      <c r="E4040" s="368">
        <v>0</v>
      </c>
      <c r="F4040" s="45">
        <f t="shared" si="490"/>
        <v>0</v>
      </c>
      <c r="G4040" s="46">
        <f t="shared" si="491"/>
        <v>0</v>
      </c>
      <c r="H4040" s="45">
        <f t="shared" si="492"/>
        <v>0</v>
      </c>
    </row>
    <row r="4041" spans="1:8">
      <c r="A4041" s="4">
        <v>408010100</v>
      </c>
      <c r="B4041" s="100" t="s">
        <v>1884</v>
      </c>
      <c r="C4041" s="100" t="s">
        <v>5311</v>
      </c>
      <c r="D4041" s="534">
        <v>1928.11</v>
      </c>
      <c r="E4041" s="368">
        <v>0</v>
      </c>
      <c r="F4041" s="45">
        <f t="shared" si="490"/>
        <v>0</v>
      </c>
      <c r="G4041" s="46">
        <f t="shared" si="491"/>
        <v>0</v>
      </c>
      <c r="H4041" s="45">
        <f t="shared" si="492"/>
        <v>0</v>
      </c>
    </row>
    <row r="4042" spans="1:8">
      <c r="A4042" s="4">
        <v>408020075</v>
      </c>
      <c r="B4042" s="100" t="s">
        <v>1885</v>
      </c>
      <c r="C4042" s="100" t="s">
        <v>5312</v>
      </c>
      <c r="D4042" s="534">
        <v>1614.24</v>
      </c>
      <c r="E4042" s="368">
        <v>0</v>
      </c>
      <c r="F4042" s="45">
        <f t="shared" si="490"/>
        <v>0</v>
      </c>
      <c r="G4042" s="46">
        <f t="shared" si="491"/>
        <v>0</v>
      </c>
      <c r="H4042" s="45">
        <f t="shared" si="492"/>
        <v>0</v>
      </c>
    </row>
    <row r="4043" spans="1:8">
      <c r="A4043" s="4">
        <v>408020121</v>
      </c>
      <c r="B4043" s="100" t="s">
        <v>1886</v>
      </c>
      <c r="C4043" s="100" t="s">
        <v>5313</v>
      </c>
      <c r="D4043" s="534">
        <v>1612.11</v>
      </c>
      <c r="E4043" s="368">
        <v>0</v>
      </c>
      <c r="F4043" s="45">
        <f t="shared" si="490"/>
        <v>0</v>
      </c>
      <c r="G4043" s="46">
        <f t="shared" si="491"/>
        <v>0</v>
      </c>
      <c r="H4043" s="45">
        <f t="shared" si="492"/>
        <v>0</v>
      </c>
    </row>
    <row r="4044" spans="1:8">
      <c r="A4044" s="4">
        <v>408020474</v>
      </c>
      <c r="B4044" s="100" t="s">
        <v>3169</v>
      </c>
      <c r="C4044" s="100" t="s">
        <v>5314</v>
      </c>
      <c r="D4044" s="534">
        <v>1413</v>
      </c>
      <c r="E4044" s="368">
        <v>0</v>
      </c>
      <c r="F4044" s="45">
        <f t="shared" si="490"/>
        <v>0</v>
      </c>
      <c r="G4044" s="46">
        <f t="shared" si="491"/>
        <v>0</v>
      </c>
      <c r="H4044" s="45">
        <f t="shared" si="492"/>
        <v>0</v>
      </c>
    </row>
    <row r="4045" spans="1:8">
      <c r="A4045" s="4">
        <v>408020644</v>
      </c>
      <c r="B4045" s="100" t="s">
        <v>3170</v>
      </c>
      <c r="C4045" s="100" t="s">
        <v>5315</v>
      </c>
      <c r="D4045" s="534">
        <v>4251.29</v>
      </c>
      <c r="E4045" s="368">
        <v>0</v>
      </c>
      <c r="F4045" s="45">
        <f t="shared" si="490"/>
        <v>0</v>
      </c>
      <c r="G4045" s="46">
        <f t="shared" si="491"/>
        <v>0</v>
      </c>
      <c r="H4045" s="45">
        <f t="shared" si="492"/>
        <v>0</v>
      </c>
    </row>
    <row r="4046" spans="1:8">
      <c r="A4046" s="4">
        <v>408030011</v>
      </c>
      <c r="B4046" s="100" t="s">
        <v>3171</v>
      </c>
      <c r="C4046" s="100" t="s">
        <v>5316</v>
      </c>
      <c r="D4046" s="534">
        <v>3780.09</v>
      </c>
      <c r="E4046" s="368">
        <v>0</v>
      </c>
      <c r="F4046" s="45">
        <f t="shared" si="490"/>
        <v>0</v>
      </c>
      <c r="G4046" s="46">
        <f t="shared" si="491"/>
        <v>0</v>
      </c>
      <c r="H4046" s="45">
        <f t="shared" si="492"/>
        <v>0</v>
      </c>
    </row>
    <row r="4047" spans="1:8">
      <c r="A4047" s="4">
        <v>408030020</v>
      </c>
      <c r="B4047" s="100" t="s">
        <v>3172</v>
      </c>
      <c r="C4047" s="100" t="s">
        <v>5317</v>
      </c>
      <c r="D4047" s="534">
        <v>1720.27</v>
      </c>
      <c r="E4047" s="368">
        <v>0</v>
      </c>
      <c r="F4047" s="45">
        <f t="shared" si="490"/>
        <v>0</v>
      </c>
      <c r="G4047" s="46">
        <f t="shared" si="491"/>
        <v>0</v>
      </c>
      <c r="H4047" s="45">
        <f t="shared" si="492"/>
        <v>0</v>
      </c>
    </row>
    <row r="4048" spans="1:8">
      <c r="A4048" s="4">
        <v>408030038</v>
      </c>
      <c r="B4048" s="100" t="s">
        <v>3173</v>
      </c>
      <c r="C4048" s="100" t="s">
        <v>5318</v>
      </c>
      <c r="D4048" s="534">
        <v>2006.34</v>
      </c>
      <c r="E4048" s="368">
        <v>0</v>
      </c>
      <c r="F4048" s="45">
        <f t="shared" si="490"/>
        <v>0</v>
      </c>
      <c r="G4048" s="46">
        <f t="shared" si="491"/>
        <v>0</v>
      </c>
      <c r="H4048" s="45">
        <f t="shared" si="492"/>
        <v>0</v>
      </c>
    </row>
    <row r="4049" spans="1:8">
      <c r="A4049" s="4">
        <v>408030046</v>
      </c>
      <c r="B4049" s="100" t="s">
        <v>3174</v>
      </c>
      <c r="C4049" s="100" t="s">
        <v>5319</v>
      </c>
      <c r="D4049" s="534">
        <v>2873.08</v>
      </c>
      <c r="E4049" s="368">
        <v>0</v>
      </c>
      <c r="F4049" s="45">
        <f t="shared" si="490"/>
        <v>0</v>
      </c>
      <c r="G4049" s="46">
        <f t="shared" si="491"/>
        <v>0</v>
      </c>
      <c r="H4049" s="45">
        <f t="shared" si="492"/>
        <v>0</v>
      </c>
    </row>
    <row r="4050" spans="1:8">
      <c r="A4050" s="4">
        <v>408030054</v>
      </c>
      <c r="B4050" s="100" t="s">
        <v>3175</v>
      </c>
      <c r="C4050" s="100" t="s">
        <v>5320</v>
      </c>
      <c r="D4050" s="534">
        <v>985.52</v>
      </c>
      <c r="E4050" s="368">
        <v>0</v>
      </c>
      <c r="F4050" s="45">
        <f t="shared" si="490"/>
        <v>0</v>
      </c>
      <c r="G4050" s="46">
        <f t="shared" si="491"/>
        <v>0</v>
      </c>
      <c r="H4050" s="45">
        <f t="shared" si="492"/>
        <v>0</v>
      </c>
    </row>
    <row r="4051" spans="1:8">
      <c r="A4051" s="4">
        <v>408030062</v>
      </c>
      <c r="B4051" s="100" t="s">
        <v>3176</v>
      </c>
      <c r="C4051" s="100" t="s">
        <v>5321</v>
      </c>
      <c r="D4051" s="534">
        <v>2780.77</v>
      </c>
      <c r="E4051" s="368">
        <v>0</v>
      </c>
      <c r="F4051" s="45">
        <f t="shared" si="490"/>
        <v>0</v>
      </c>
      <c r="G4051" s="46">
        <f t="shared" si="491"/>
        <v>0</v>
      </c>
      <c r="H4051" s="45">
        <f t="shared" si="492"/>
        <v>0</v>
      </c>
    </row>
    <row r="4052" spans="1:8">
      <c r="A4052" s="4">
        <v>408030070</v>
      </c>
      <c r="B4052" s="100" t="s">
        <v>3177</v>
      </c>
      <c r="C4052" s="100" t="s">
        <v>5322</v>
      </c>
      <c r="D4052" s="534">
        <v>2873.08</v>
      </c>
      <c r="E4052" s="368">
        <v>0</v>
      </c>
      <c r="F4052" s="45">
        <f t="shared" si="490"/>
        <v>0</v>
      </c>
      <c r="G4052" s="46">
        <f t="shared" si="491"/>
        <v>0</v>
      </c>
      <c r="H4052" s="45">
        <f t="shared" si="492"/>
        <v>0</v>
      </c>
    </row>
    <row r="4053" spans="1:8">
      <c r="A4053" s="4">
        <v>408030097</v>
      </c>
      <c r="B4053" s="100" t="s">
        <v>1887</v>
      </c>
      <c r="C4053" s="100" t="s">
        <v>5323</v>
      </c>
      <c r="D4053" s="534">
        <v>2970.15</v>
      </c>
      <c r="E4053" s="368">
        <v>0</v>
      </c>
      <c r="F4053" s="45">
        <f t="shared" si="490"/>
        <v>0</v>
      </c>
      <c r="G4053" s="46">
        <f t="shared" si="491"/>
        <v>0</v>
      </c>
      <c r="H4053" s="45">
        <f t="shared" si="492"/>
        <v>0</v>
      </c>
    </row>
    <row r="4054" spans="1:8">
      <c r="A4054" s="4">
        <v>408030119</v>
      </c>
      <c r="B4054" s="100" t="s">
        <v>3178</v>
      </c>
      <c r="C4054" s="100" t="s">
        <v>5324</v>
      </c>
      <c r="D4054" s="534">
        <v>1720.27</v>
      </c>
      <c r="E4054" s="368">
        <v>0</v>
      </c>
      <c r="F4054" s="45">
        <f t="shared" si="490"/>
        <v>0</v>
      </c>
      <c r="G4054" s="46">
        <f t="shared" si="491"/>
        <v>0</v>
      </c>
      <c r="H4054" s="45">
        <f t="shared" si="492"/>
        <v>0</v>
      </c>
    </row>
    <row r="4055" spans="1:8">
      <c r="A4055" s="4">
        <v>408030127</v>
      </c>
      <c r="B4055" s="100" t="s">
        <v>1888</v>
      </c>
      <c r="C4055" s="100" t="s">
        <v>5325</v>
      </c>
      <c r="D4055" s="534">
        <v>3781.53</v>
      </c>
      <c r="E4055" s="368">
        <v>0</v>
      </c>
      <c r="F4055" s="45">
        <f t="shared" si="490"/>
        <v>0</v>
      </c>
      <c r="G4055" s="46">
        <f t="shared" si="491"/>
        <v>0</v>
      </c>
      <c r="H4055" s="45">
        <f t="shared" si="492"/>
        <v>0</v>
      </c>
    </row>
    <row r="4056" spans="1:8">
      <c r="A4056" s="4">
        <v>408030135</v>
      </c>
      <c r="B4056" s="100" t="s">
        <v>3179</v>
      </c>
      <c r="C4056" s="100" t="s">
        <v>5326</v>
      </c>
      <c r="D4056" s="534">
        <v>324.57</v>
      </c>
      <c r="E4056" s="368">
        <v>0</v>
      </c>
      <c r="F4056" s="45">
        <f t="shared" si="490"/>
        <v>0</v>
      </c>
      <c r="G4056" s="46">
        <f t="shared" si="491"/>
        <v>0</v>
      </c>
      <c r="H4056" s="45">
        <f t="shared" si="492"/>
        <v>0</v>
      </c>
    </row>
    <row r="4057" spans="1:8">
      <c r="A4057" s="4">
        <v>408030143</v>
      </c>
      <c r="B4057" s="100" t="s">
        <v>3180</v>
      </c>
      <c r="C4057" s="100" t="s">
        <v>5327</v>
      </c>
      <c r="D4057" s="534">
        <v>1106.52</v>
      </c>
      <c r="E4057" s="368">
        <v>0</v>
      </c>
      <c r="F4057" s="45">
        <f t="shared" si="490"/>
        <v>0</v>
      </c>
      <c r="G4057" s="46">
        <f t="shared" si="491"/>
        <v>0</v>
      </c>
      <c r="H4057" s="45">
        <f t="shared" si="492"/>
        <v>0</v>
      </c>
    </row>
    <row r="4058" spans="1:8">
      <c r="A4058" s="4">
        <v>408050187</v>
      </c>
      <c r="B4058" s="100" t="s">
        <v>3181</v>
      </c>
      <c r="C4058" s="100" t="s">
        <v>5328</v>
      </c>
      <c r="D4058" s="534">
        <v>985.52</v>
      </c>
      <c r="E4058" s="368">
        <v>0</v>
      </c>
      <c r="F4058" s="45">
        <f t="shared" si="490"/>
        <v>0</v>
      </c>
      <c r="G4058" s="46">
        <f t="shared" si="491"/>
        <v>0</v>
      </c>
      <c r="H4058" s="45">
        <f t="shared" si="492"/>
        <v>0</v>
      </c>
    </row>
    <row r="4059" spans="1:8">
      <c r="A4059" s="4">
        <v>408030224</v>
      </c>
      <c r="B4059" s="100" t="s">
        <v>3182</v>
      </c>
      <c r="C4059" s="100" t="s">
        <v>5329</v>
      </c>
      <c r="D4059" s="534">
        <v>3781.53</v>
      </c>
      <c r="E4059" s="368">
        <v>0</v>
      </c>
      <c r="F4059" s="45">
        <f t="shared" si="490"/>
        <v>0</v>
      </c>
      <c r="G4059" s="46">
        <f t="shared" si="491"/>
        <v>0</v>
      </c>
      <c r="H4059" s="45">
        <f t="shared" si="492"/>
        <v>0</v>
      </c>
    </row>
    <row r="4060" spans="1:8">
      <c r="A4060" s="4">
        <v>408030232</v>
      </c>
      <c r="B4060" s="100" t="s">
        <v>3183</v>
      </c>
      <c r="C4060" s="100" t="s">
        <v>5330</v>
      </c>
      <c r="D4060" s="534">
        <v>3781.53</v>
      </c>
      <c r="E4060" s="368">
        <v>0</v>
      </c>
      <c r="F4060" s="45">
        <f t="shared" si="490"/>
        <v>0</v>
      </c>
      <c r="G4060" s="46">
        <f t="shared" si="491"/>
        <v>0</v>
      </c>
      <c r="H4060" s="45">
        <f t="shared" si="492"/>
        <v>0</v>
      </c>
    </row>
    <row r="4061" spans="1:8">
      <c r="A4061" s="4">
        <v>408030240</v>
      </c>
      <c r="B4061" s="100" t="s">
        <v>3184</v>
      </c>
      <c r="C4061" s="100" t="s">
        <v>5331</v>
      </c>
      <c r="D4061" s="534">
        <v>3781.53</v>
      </c>
      <c r="E4061" s="368">
        <v>0</v>
      </c>
      <c r="F4061" s="45">
        <f t="shared" si="490"/>
        <v>0</v>
      </c>
      <c r="G4061" s="46">
        <f t="shared" si="491"/>
        <v>0</v>
      </c>
      <c r="H4061" s="45">
        <f t="shared" si="492"/>
        <v>0</v>
      </c>
    </row>
    <row r="4062" spans="1:8">
      <c r="A4062" s="4">
        <v>408030259</v>
      </c>
      <c r="B4062" s="100" t="s">
        <v>1889</v>
      </c>
      <c r="C4062" s="100" t="s">
        <v>5332</v>
      </c>
      <c r="D4062" s="534">
        <v>2640.73</v>
      </c>
      <c r="E4062" s="368">
        <v>0</v>
      </c>
      <c r="F4062" s="45">
        <f t="shared" si="490"/>
        <v>0</v>
      </c>
      <c r="G4062" s="46">
        <f t="shared" si="491"/>
        <v>0</v>
      </c>
      <c r="H4062" s="45">
        <f t="shared" si="492"/>
        <v>0</v>
      </c>
    </row>
    <row r="4063" spans="1:8">
      <c r="A4063" s="4">
        <v>408030267</v>
      </c>
      <c r="B4063" s="100" t="s">
        <v>3185</v>
      </c>
      <c r="C4063" s="100" t="s">
        <v>5333</v>
      </c>
      <c r="D4063" s="534">
        <v>2640.73</v>
      </c>
      <c r="E4063" s="368">
        <v>0</v>
      </c>
      <c r="F4063" s="45">
        <f t="shared" si="490"/>
        <v>0</v>
      </c>
      <c r="G4063" s="46">
        <f t="shared" si="491"/>
        <v>0</v>
      </c>
      <c r="H4063" s="45">
        <f t="shared" si="492"/>
        <v>0</v>
      </c>
    </row>
    <row r="4064" spans="1:8">
      <c r="A4064" s="4">
        <v>408030275</v>
      </c>
      <c r="B4064" s="100" t="s">
        <v>3186</v>
      </c>
      <c r="C4064" s="100" t="s">
        <v>5334</v>
      </c>
      <c r="D4064" s="534">
        <v>2640.73</v>
      </c>
      <c r="E4064" s="368">
        <v>0</v>
      </c>
      <c r="F4064" s="45">
        <f t="shared" si="490"/>
        <v>0</v>
      </c>
      <c r="G4064" s="46">
        <f t="shared" si="491"/>
        <v>0</v>
      </c>
      <c r="H4064" s="45">
        <f t="shared" si="492"/>
        <v>0</v>
      </c>
    </row>
    <row r="4065" spans="1:8">
      <c r="A4065" s="4">
        <v>408030283</v>
      </c>
      <c r="B4065" s="100" t="s">
        <v>3187</v>
      </c>
      <c r="C4065" s="100" t="s">
        <v>5335</v>
      </c>
      <c r="D4065" s="534">
        <v>3589.94</v>
      </c>
      <c r="E4065" s="368">
        <v>0</v>
      </c>
      <c r="F4065" s="45">
        <f t="shared" si="490"/>
        <v>0</v>
      </c>
      <c r="G4065" s="46">
        <f t="shared" si="491"/>
        <v>0</v>
      </c>
      <c r="H4065" s="45">
        <f t="shared" si="492"/>
        <v>0</v>
      </c>
    </row>
    <row r="4066" spans="1:8">
      <c r="A4066" s="4">
        <v>408030291</v>
      </c>
      <c r="B4066" s="100" t="s">
        <v>3188</v>
      </c>
      <c r="C4066" s="100" t="s">
        <v>5336</v>
      </c>
      <c r="D4066" s="534">
        <v>2640.73</v>
      </c>
      <c r="E4066" s="368">
        <v>0</v>
      </c>
      <c r="F4066" s="45">
        <f t="shared" si="490"/>
        <v>0</v>
      </c>
      <c r="G4066" s="46">
        <f t="shared" si="491"/>
        <v>0</v>
      </c>
      <c r="H4066" s="45">
        <f t="shared" si="492"/>
        <v>0</v>
      </c>
    </row>
    <row r="4067" spans="1:8">
      <c r="A4067" s="4">
        <v>408030305</v>
      </c>
      <c r="B4067" s="100" t="s">
        <v>3189</v>
      </c>
      <c r="C4067" s="100" t="s">
        <v>5337</v>
      </c>
      <c r="D4067" s="534">
        <v>2640.73</v>
      </c>
      <c r="E4067" s="368">
        <v>0</v>
      </c>
      <c r="F4067" s="45">
        <f t="shared" si="490"/>
        <v>0</v>
      </c>
      <c r="G4067" s="46">
        <f t="shared" si="491"/>
        <v>0</v>
      </c>
      <c r="H4067" s="45">
        <f t="shared" si="492"/>
        <v>0</v>
      </c>
    </row>
    <row r="4068" spans="1:8">
      <c r="A4068" s="4">
        <v>408030313</v>
      </c>
      <c r="B4068" s="100" t="s">
        <v>1890</v>
      </c>
      <c r="C4068" s="100" t="s">
        <v>5338</v>
      </c>
      <c r="D4068" s="534">
        <v>2620.73</v>
      </c>
      <c r="E4068" s="368">
        <v>0</v>
      </c>
      <c r="F4068" s="45">
        <f t="shared" si="490"/>
        <v>0</v>
      </c>
      <c r="G4068" s="46">
        <f t="shared" si="491"/>
        <v>0</v>
      </c>
      <c r="H4068" s="45">
        <f t="shared" si="492"/>
        <v>0</v>
      </c>
    </row>
    <row r="4069" spans="1:8">
      <c r="B4069" s="100" t="s">
        <v>3190</v>
      </c>
      <c r="C4069" s="100" t="s">
        <v>5339</v>
      </c>
      <c r="D4069" s="534">
        <v>3752.89</v>
      </c>
      <c r="E4069" s="368">
        <v>0</v>
      </c>
      <c r="F4069" s="45">
        <f t="shared" si="490"/>
        <v>0</v>
      </c>
      <c r="G4069" s="46">
        <f t="shared" ref="G4069:G4100" si="493">E4069/12</f>
        <v>0</v>
      </c>
      <c r="H4069" s="45">
        <f t="shared" ref="H4069:H4100" si="494">F4069/12</f>
        <v>0</v>
      </c>
    </row>
    <row r="4070" spans="1:8">
      <c r="A4070" s="4">
        <v>408030380</v>
      </c>
      <c r="B4070" s="100" t="s">
        <v>1891</v>
      </c>
      <c r="C4070" s="100" t="s">
        <v>5340</v>
      </c>
      <c r="D4070" s="534">
        <v>2781.7</v>
      </c>
      <c r="E4070" s="368">
        <v>0</v>
      </c>
      <c r="F4070" s="45">
        <f t="shared" ref="F4070:F4103" si="495">D4070*E4070</f>
        <v>0</v>
      </c>
      <c r="G4070" s="46">
        <f t="shared" si="493"/>
        <v>0</v>
      </c>
      <c r="H4070" s="45">
        <f t="shared" si="494"/>
        <v>0</v>
      </c>
    </row>
    <row r="4071" spans="1:8">
      <c r="A4071" s="4">
        <v>408030410</v>
      </c>
      <c r="B4071" s="100" t="s">
        <v>3191</v>
      </c>
      <c r="C4071" s="100" t="s">
        <v>5341</v>
      </c>
      <c r="D4071" s="534">
        <v>784.95</v>
      </c>
      <c r="E4071" s="368">
        <v>0</v>
      </c>
      <c r="F4071" s="45">
        <f t="shared" si="495"/>
        <v>0</v>
      </c>
      <c r="G4071" s="46">
        <f t="shared" si="493"/>
        <v>0</v>
      </c>
      <c r="H4071" s="45">
        <f t="shared" si="494"/>
        <v>0</v>
      </c>
    </row>
    <row r="4072" spans="1:8">
      <c r="A4072" s="4">
        <v>408030461</v>
      </c>
      <c r="B4072" s="100" t="s">
        <v>1893</v>
      </c>
      <c r="C4072" s="100" t="s">
        <v>5342</v>
      </c>
      <c r="D4072" s="534">
        <v>1635.27</v>
      </c>
      <c r="E4072" s="368">
        <v>0</v>
      </c>
      <c r="F4072" s="45">
        <f t="shared" si="495"/>
        <v>0</v>
      </c>
      <c r="G4072" s="46">
        <f t="shared" si="493"/>
        <v>0</v>
      </c>
      <c r="H4072" s="45">
        <f t="shared" si="494"/>
        <v>0</v>
      </c>
    </row>
    <row r="4073" spans="1:8">
      <c r="B4073" s="100" t="s">
        <v>1894</v>
      </c>
      <c r="C4073" s="100" t="s">
        <v>5343</v>
      </c>
      <c r="D4073" s="534">
        <v>6514.71</v>
      </c>
      <c r="E4073" s="368">
        <v>0</v>
      </c>
      <c r="F4073" s="45">
        <f t="shared" si="495"/>
        <v>0</v>
      </c>
      <c r="G4073" s="46">
        <f t="shared" si="493"/>
        <v>0</v>
      </c>
      <c r="H4073" s="45">
        <f t="shared" si="494"/>
        <v>0</v>
      </c>
    </row>
    <row r="4074" spans="1:8">
      <c r="A4074" s="4">
        <v>408030585</v>
      </c>
      <c r="B4074" s="100" t="s">
        <v>1895</v>
      </c>
      <c r="C4074" s="100" t="s">
        <v>5344</v>
      </c>
      <c r="D4074" s="534">
        <v>9616.56</v>
      </c>
      <c r="E4074" s="368">
        <v>0</v>
      </c>
      <c r="F4074" s="45">
        <f t="shared" si="495"/>
        <v>0</v>
      </c>
      <c r="G4074" s="46">
        <f t="shared" si="493"/>
        <v>0</v>
      </c>
      <c r="H4074" s="45">
        <f t="shared" si="494"/>
        <v>0</v>
      </c>
    </row>
    <row r="4075" spans="1:8">
      <c r="A4075" s="4">
        <v>408030615</v>
      </c>
      <c r="B4075" s="100" t="s">
        <v>1896</v>
      </c>
      <c r="C4075" s="100" t="s">
        <v>5345</v>
      </c>
      <c r="D4075" s="534">
        <v>5914.23</v>
      </c>
      <c r="E4075" s="368">
        <v>0</v>
      </c>
      <c r="F4075" s="45">
        <f t="shared" si="495"/>
        <v>0</v>
      </c>
      <c r="G4075" s="46">
        <f t="shared" si="493"/>
        <v>0</v>
      </c>
      <c r="H4075" s="45">
        <f t="shared" si="494"/>
        <v>0</v>
      </c>
    </row>
    <row r="4076" spans="1:8">
      <c r="A4076" s="4">
        <v>408030623</v>
      </c>
      <c r="B4076" s="100" t="s">
        <v>3192</v>
      </c>
      <c r="C4076" s="100" t="s">
        <v>5346</v>
      </c>
      <c r="D4076" s="534">
        <v>1994.25</v>
      </c>
      <c r="E4076" s="368">
        <v>0</v>
      </c>
      <c r="F4076" s="45">
        <f t="shared" si="495"/>
        <v>0</v>
      </c>
      <c r="G4076" s="46">
        <f t="shared" si="493"/>
        <v>0</v>
      </c>
      <c r="H4076" s="45">
        <f t="shared" si="494"/>
        <v>0</v>
      </c>
    </row>
    <row r="4077" spans="1:8">
      <c r="A4077" s="4">
        <v>408030631</v>
      </c>
      <c r="B4077" s="100" t="s">
        <v>1897</v>
      </c>
      <c r="C4077" s="100" t="s">
        <v>5347</v>
      </c>
      <c r="D4077" s="534">
        <v>835.12</v>
      </c>
      <c r="E4077" s="368">
        <v>0</v>
      </c>
      <c r="F4077" s="45">
        <f t="shared" si="495"/>
        <v>0</v>
      </c>
      <c r="G4077" s="46">
        <f t="shared" si="493"/>
        <v>0</v>
      </c>
      <c r="H4077" s="45">
        <f t="shared" si="494"/>
        <v>0</v>
      </c>
    </row>
    <row r="4078" spans="1:8">
      <c r="A4078" s="4">
        <v>408030739</v>
      </c>
      <c r="B4078" s="100" t="s">
        <v>3194</v>
      </c>
      <c r="C4078" s="100" t="s">
        <v>5348</v>
      </c>
      <c r="D4078" s="534">
        <v>150.04</v>
      </c>
      <c r="E4078" s="368">
        <v>0</v>
      </c>
      <c r="F4078" s="45">
        <f t="shared" si="495"/>
        <v>0</v>
      </c>
      <c r="G4078" s="46">
        <f t="shared" si="493"/>
        <v>0</v>
      </c>
      <c r="H4078" s="45">
        <f t="shared" si="494"/>
        <v>0</v>
      </c>
    </row>
    <row r="4079" spans="1:8">
      <c r="A4079" s="4">
        <v>408030763</v>
      </c>
      <c r="B4079" s="100" t="s">
        <v>1898</v>
      </c>
      <c r="C4079" s="100" t="s">
        <v>5349</v>
      </c>
      <c r="D4079" s="534">
        <v>1781.03</v>
      </c>
      <c r="E4079" s="368">
        <v>0</v>
      </c>
      <c r="F4079" s="45">
        <f t="shared" si="495"/>
        <v>0</v>
      </c>
      <c r="G4079" s="46">
        <f t="shared" si="493"/>
        <v>0</v>
      </c>
      <c r="H4079" s="45">
        <f t="shared" si="494"/>
        <v>0</v>
      </c>
    </row>
    <row r="4080" spans="1:8">
      <c r="A4080" s="4">
        <v>408030801</v>
      </c>
      <c r="B4080" s="100" t="s">
        <v>1899</v>
      </c>
      <c r="C4080" s="100" t="s">
        <v>5350</v>
      </c>
      <c r="D4080" s="534">
        <v>1045.94</v>
      </c>
      <c r="E4080" s="368">
        <v>0</v>
      </c>
      <c r="F4080" s="45">
        <f t="shared" si="495"/>
        <v>0</v>
      </c>
      <c r="G4080" s="46">
        <f t="shared" si="493"/>
        <v>0</v>
      </c>
      <c r="H4080" s="45">
        <f t="shared" si="494"/>
        <v>0</v>
      </c>
    </row>
    <row r="4081" spans="1:8">
      <c r="B4081" s="100" t="s">
        <v>1900</v>
      </c>
      <c r="C4081" s="100" t="s">
        <v>5351</v>
      </c>
      <c r="D4081" s="534">
        <v>1836.42</v>
      </c>
      <c r="E4081" s="368">
        <v>0</v>
      </c>
      <c r="F4081" s="45">
        <f t="shared" si="495"/>
        <v>0</v>
      </c>
      <c r="G4081" s="46">
        <f t="shared" si="493"/>
        <v>0</v>
      </c>
      <c r="H4081" s="45">
        <f t="shared" si="494"/>
        <v>0</v>
      </c>
    </row>
    <row r="4082" spans="1:8">
      <c r="A4082" s="4">
        <v>408030836</v>
      </c>
      <c r="B4082" s="100" t="s">
        <v>1901</v>
      </c>
      <c r="C4082" s="100" t="s">
        <v>5352</v>
      </c>
      <c r="D4082" s="534">
        <v>1635.27</v>
      </c>
      <c r="E4082" s="368">
        <v>0</v>
      </c>
      <c r="F4082" s="45">
        <f t="shared" si="495"/>
        <v>0</v>
      </c>
      <c r="G4082" s="46">
        <f t="shared" si="493"/>
        <v>0</v>
      </c>
      <c r="H4082" s="45">
        <f t="shared" si="494"/>
        <v>0</v>
      </c>
    </row>
    <row r="4083" spans="1:8">
      <c r="A4083" s="4">
        <v>408030895</v>
      </c>
      <c r="B4083" s="100" t="s">
        <v>3199</v>
      </c>
      <c r="C4083" s="100" t="s">
        <v>5353</v>
      </c>
      <c r="D4083" s="534">
        <v>195.99</v>
      </c>
      <c r="E4083" s="368">
        <v>0</v>
      </c>
      <c r="F4083" s="45">
        <f t="shared" si="495"/>
        <v>0</v>
      </c>
      <c r="G4083" s="46">
        <f t="shared" si="493"/>
        <v>0</v>
      </c>
      <c r="H4083" s="45">
        <f t="shared" si="494"/>
        <v>0</v>
      </c>
    </row>
    <row r="4084" spans="1:8">
      <c r="A4084" s="4">
        <v>408030917</v>
      </c>
      <c r="B4084" s="100" t="s">
        <v>1902</v>
      </c>
      <c r="C4084" s="100" t="s">
        <v>5354</v>
      </c>
      <c r="D4084" s="534">
        <v>1722.72</v>
      </c>
      <c r="E4084" s="368">
        <v>0</v>
      </c>
      <c r="F4084" s="45">
        <f t="shared" si="495"/>
        <v>0</v>
      </c>
      <c r="G4084" s="46">
        <f t="shared" si="493"/>
        <v>0</v>
      </c>
      <c r="H4084" s="45">
        <f t="shared" si="494"/>
        <v>0</v>
      </c>
    </row>
    <row r="4085" spans="1:8">
      <c r="A4085" s="4">
        <v>408040017</v>
      </c>
      <c r="B4085" s="100" t="s">
        <v>1903</v>
      </c>
      <c r="C4085" s="100" t="s">
        <v>5355</v>
      </c>
      <c r="D4085" s="534">
        <v>1635.27</v>
      </c>
      <c r="E4085" s="368">
        <v>0</v>
      </c>
      <c r="F4085" s="45">
        <f t="shared" si="495"/>
        <v>0</v>
      </c>
      <c r="G4085" s="46">
        <f t="shared" si="493"/>
        <v>0</v>
      </c>
      <c r="H4085" s="45">
        <f t="shared" si="494"/>
        <v>0</v>
      </c>
    </row>
    <row r="4086" spans="1:8">
      <c r="A4086" s="4">
        <v>408040041</v>
      </c>
      <c r="B4086" s="100" t="s">
        <v>1904</v>
      </c>
      <c r="C4086" s="100" t="s">
        <v>5356</v>
      </c>
      <c r="D4086" s="534">
        <v>5447.41</v>
      </c>
      <c r="E4086" s="368">
        <v>0</v>
      </c>
      <c r="F4086" s="45">
        <f t="shared" si="495"/>
        <v>0</v>
      </c>
      <c r="G4086" s="46">
        <f t="shared" si="493"/>
        <v>0</v>
      </c>
      <c r="H4086" s="45">
        <f t="shared" si="494"/>
        <v>0</v>
      </c>
    </row>
    <row r="4087" spans="1:8">
      <c r="A4087" s="4">
        <v>408040068</v>
      </c>
      <c r="B4087" s="100" t="s">
        <v>1905</v>
      </c>
      <c r="C4087" s="100" t="s">
        <v>5357</v>
      </c>
      <c r="D4087" s="534">
        <v>8828.7999999999993</v>
      </c>
      <c r="E4087" s="368">
        <v>0</v>
      </c>
      <c r="F4087" s="45">
        <f t="shared" si="495"/>
        <v>0</v>
      </c>
      <c r="G4087" s="46">
        <f t="shared" si="493"/>
        <v>0</v>
      </c>
      <c r="H4087" s="45">
        <f t="shared" si="494"/>
        <v>0</v>
      </c>
    </row>
    <row r="4088" spans="1:8">
      <c r="A4088" s="4">
        <v>408040076</v>
      </c>
      <c r="B4088" s="100" t="s">
        <v>1906</v>
      </c>
      <c r="C4088" s="100" t="s">
        <v>5358</v>
      </c>
      <c r="D4088" s="534">
        <v>5622.68</v>
      </c>
      <c r="E4088" s="368">
        <v>0</v>
      </c>
      <c r="F4088" s="45">
        <f t="shared" si="495"/>
        <v>0</v>
      </c>
      <c r="G4088" s="46">
        <f t="shared" si="493"/>
        <v>0</v>
      </c>
      <c r="H4088" s="45">
        <f t="shared" si="494"/>
        <v>0</v>
      </c>
    </row>
    <row r="4089" spans="1:8">
      <c r="A4089" s="4">
        <v>408040092</v>
      </c>
      <c r="B4089" s="100" t="s">
        <v>3200</v>
      </c>
      <c r="C4089" s="100" t="s">
        <v>5359</v>
      </c>
      <c r="D4089" s="534">
        <v>3926.46</v>
      </c>
      <c r="E4089" s="368">
        <v>0</v>
      </c>
      <c r="F4089" s="45">
        <f t="shared" si="495"/>
        <v>0</v>
      </c>
      <c r="G4089" s="46">
        <f t="shared" si="493"/>
        <v>0</v>
      </c>
      <c r="H4089" s="45">
        <f t="shared" si="494"/>
        <v>0</v>
      </c>
    </row>
    <row r="4090" spans="1:8">
      <c r="A4090" s="4">
        <v>408040157</v>
      </c>
      <c r="B4090" s="100" t="s">
        <v>3208</v>
      </c>
      <c r="C4090" s="100" t="s">
        <v>5360</v>
      </c>
      <c r="D4090" s="534">
        <v>2461.12</v>
      </c>
      <c r="E4090" s="368">
        <v>0</v>
      </c>
      <c r="F4090" s="45">
        <f t="shared" si="495"/>
        <v>0</v>
      </c>
      <c r="G4090" s="46">
        <f t="shared" si="493"/>
        <v>0</v>
      </c>
      <c r="H4090" s="45">
        <f t="shared" si="494"/>
        <v>0</v>
      </c>
    </row>
    <row r="4091" spans="1:8">
      <c r="A4091" s="4">
        <v>408040220</v>
      </c>
      <c r="B4091" s="100" t="s">
        <v>3209</v>
      </c>
      <c r="C4091" s="100" t="s">
        <v>5361</v>
      </c>
      <c r="D4091" s="534">
        <v>2461.12</v>
      </c>
      <c r="E4091" s="368">
        <v>0</v>
      </c>
      <c r="F4091" s="45">
        <f t="shared" si="495"/>
        <v>0</v>
      </c>
      <c r="G4091" s="46">
        <f t="shared" si="493"/>
        <v>0</v>
      </c>
      <c r="H4091" s="45">
        <f t="shared" si="494"/>
        <v>0</v>
      </c>
    </row>
    <row r="4092" spans="1:8">
      <c r="A4092" s="4">
        <v>408040254</v>
      </c>
      <c r="B4092" s="100" t="s">
        <v>3214</v>
      </c>
      <c r="C4092" s="100" t="s">
        <v>5362</v>
      </c>
      <c r="D4092" s="534">
        <v>1602.18</v>
      </c>
      <c r="E4092" s="368">
        <v>0</v>
      </c>
      <c r="F4092" s="45">
        <f t="shared" si="495"/>
        <v>0</v>
      </c>
      <c r="G4092" s="46">
        <f t="shared" si="493"/>
        <v>0</v>
      </c>
      <c r="H4092" s="45">
        <f t="shared" si="494"/>
        <v>0</v>
      </c>
    </row>
    <row r="4093" spans="1:8">
      <c r="A4093" s="4">
        <v>408040289</v>
      </c>
      <c r="B4093" s="100" t="s">
        <v>1908</v>
      </c>
      <c r="C4093" s="100" t="s">
        <v>5363</v>
      </c>
      <c r="D4093" s="534">
        <v>344.52</v>
      </c>
      <c r="E4093" s="368">
        <v>0</v>
      </c>
      <c r="F4093" s="45">
        <f t="shared" si="495"/>
        <v>0</v>
      </c>
      <c r="G4093" s="46">
        <f t="shared" si="493"/>
        <v>0</v>
      </c>
      <c r="H4093" s="45">
        <f t="shared" si="494"/>
        <v>0</v>
      </c>
    </row>
    <row r="4094" spans="1:8">
      <c r="A4094" s="4">
        <v>408040297</v>
      </c>
      <c r="B4094" s="100" t="s">
        <v>1348</v>
      </c>
      <c r="C4094" s="100" t="s">
        <v>5364</v>
      </c>
      <c r="D4094" s="534">
        <v>344.52</v>
      </c>
      <c r="E4094" s="368">
        <v>0</v>
      </c>
      <c r="F4094" s="45">
        <f t="shared" si="495"/>
        <v>0</v>
      </c>
      <c r="G4094" s="46">
        <f t="shared" si="493"/>
        <v>0</v>
      </c>
      <c r="H4094" s="45">
        <f t="shared" si="494"/>
        <v>0</v>
      </c>
    </row>
    <row r="4095" spans="1:8">
      <c r="A4095" s="4">
        <v>408040319</v>
      </c>
      <c r="B4095" s="100" t="s">
        <v>3226</v>
      </c>
      <c r="C4095" s="100" t="s">
        <v>5365</v>
      </c>
      <c r="D4095" s="534">
        <v>598.6</v>
      </c>
      <c r="E4095" s="368">
        <v>0</v>
      </c>
      <c r="F4095" s="45">
        <f t="shared" si="495"/>
        <v>0</v>
      </c>
      <c r="G4095" s="46">
        <f t="shared" si="493"/>
        <v>0</v>
      </c>
      <c r="H4095" s="45">
        <f t="shared" si="494"/>
        <v>0</v>
      </c>
    </row>
    <row r="4096" spans="1:8">
      <c r="A4096" s="4">
        <v>408040327</v>
      </c>
      <c r="B4096" s="100" t="s">
        <v>1909</v>
      </c>
      <c r="C4096" s="100" t="s">
        <v>5366</v>
      </c>
      <c r="D4096" s="534">
        <v>258.26</v>
      </c>
      <c r="E4096" s="368">
        <v>0</v>
      </c>
      <c r="F4096" s="45">
        <f t="shared" si="495"/>
        <v>0</v>
      </c>
      <c r="G4096" s="46">
        <f t="shared" si="493"/>
        <v>0</v>
      </c>
      <c r="H4096" s="45">
        <f t="shared" si="494"/>
        <v>0</v>
      </c>
    </row>
    <row r="4097" spans="1:8">
      <c r="A4097" s="4">
        <v>408050047</v>
      </c>
      <c r="B4097" s="100" t="s">
        <v>3228</v>
      </c>
      <c r="C4097" s="100" t="s">
        <v>5367</v>
      </c>
      <c r="D4097" s="534">
        <v>809.74</v>
      </c>
      <c r="E4097" s="368">
        <v>0</v>
      </c>
      <c r="F4097" s="45">
        <f t="shared" si="495"/>
        <v>0</v>
      </c>
      <c r="G4097" s="46">
        <f t="shared" si="493"/>
        <v>0</v>
      </c>
      <c r="H4097" s="45">
        <f t="shared" si="494"/>
        <v>0</v>
      </c>
    </row>
    <row r="4098" spans="1:8">
      <c r="A4098" s="4">
        <v>408050055</v>
      </c>
      <c r="B4098" s="100" t="s">
        <v>3231</v>
      </c>
      <c r="C4098" s="100" t="s">
        <v>5368</v>
      </c>
      <c r="D4098" s="534">
        <v>2263.54</v>
      </c>
      <c r="E4098" s="368">
        <v>0</v>
      </c>
      <c r="F4098" s="45">
        <f t="shared" si="495"/>
        <v>0</v>
      </c>
      <c r="G4098" s="46">
        <f t="shared" si="493"/>
        <v>0</v>
      </c>
      <c r="H4098" s="45">
        <f t="shared" si="494"/>
        <v>0</v>
      </c>
    </row>
    <row r="4099" spans="1:8">
      <c r="A4099" s="4">
        <v>408050063</v>
      </c>
      <c r="B4099" s="100" t="s">
        <v>1910</v>
      </c>
      <c r="C4099" s="100" t="s">
        <v>5369</v>
      </c>
      <c r="D4099" s="534">
        <v>1089.98</v>
      </c>
      <c r="E4099" s="368">
        <v>0</v>
      </c>
      <c r="F4099" s="45">
        <f t="shared" si="495"/>
        <v>0</v>
      </c>
      <c r="G4099" s="46">
        <f t="shared" si="493"/>
        <v>0</v>
      </c>
      <c r="H4099" s="45">
        <f t="shared" si="494"/>
        <v>0</v>
      </c>
    </row>
    <row r="4100" spans="1:8">
      <c r="A4100" s="4">
        <v>408050640</v>
      </c>
      <c r="B4100" s="100" t="s">
        <v>3232</v>
      </c>
      <c r="C4100" s="100" t="s">
        <v>5370</v>
      </c>
      <c r="D4100" s="534">
        <v>1089.98</v>
      </c>
      <c r="E4100" s="368">
        <v>0</v>
      </c>
      <c r="F4100" s="45">
        <f t="shared" si="495"/>
        <v>0</v>
      </c>
      <c r="G4100" s="46">
        <f t="shared" si="493"/>
        <v>0</v>
      </c>
      <c r="H4100" s="45">
        <f t="shared" si="494"/>
        <v>0</v>
      </c>
    </row>
    <row r="4101" spans="1:8">
      <c r="A4101" s="4">
        <v>408050756</v>
      </c>
      <c r="B4101" s="100" t="s">
        <v>1911</v>
      </c>
      <c r="C4101" s="100" t="s">
        <v>5371</v>
      </c>
      <c r="D4101" s="534">
        <v>2561.2399999999998</v>
      </c>
      <c r="E4101" s="368">
        <v>0</v>
      </c>
      <c r="F4101" s="45">
        <f t="shared" si="495"/>
        <v>0</v>
      </c>
      <c r="G4101" s="46">
        <f t="shared" ref="G4101:G4111" si="496">E4101/12</f>
        <v>0</v>
      </c>
      <c r="H4101" s="45">
        <f t="shared" ref="H4101:H4111" si="497">F4101/12</f>
        <v>0</v>
      </c>
    </row>
    <row r="4102" spans="1:8">
      <c r="A4102" s="4">
        <v>408060026</v>
      </c>
      <c r="B4102" s="100" t="s">
        <v>1912</v>
      </c>
      <c r="C4102" s="100" t="s">
        <v>5372</v>
      </c>
      <c r="D4102" s="534">
        <v>1089.98</v>
      </c>
      <c r="E4102" s="368">
        <v>0</v>
      </c>
      <c r="F4102" s="45">
        <f t="shared" si="495"/>
        <v>0</v>
      </c>
      <c r="G4102" s="46">
        <f t="shared" si="496"/>
        <v>0</v>
      </c>
      <c r="H4102" s="45">
        <f t="shared" si="497"/>
        <v>0</v>
      </c>
    </row>
    <row r="4103" spans="1:8">
      <c r="A4103" s="4">
        <v>408060247</v>
      </c>
      <c r="B4103" s="100" t="s">
        <v>1913</v>
      </c>
      <c r="C4103" s="100" t="s">
        <v>5373</v>
      </c>
      <c r="D4103" s="534">
        <v>1089.98</v>
      </c>
      <c r="E4103" s="368">
        <v>0</v>
      </c>
      <c r="F4103" s="45">
        <f t="shared" si="495"/>
        <v>0</v>
      </c>
      <c r="G4103" s="46">
        <f t="shared" si="496"/>
        <v>0</v>
      </c>
      <c r="H4103" s="45">
        <f t="shared" si="497"/>
        <v>0</v>
      </c>
    </row>
    <row r="4104" spans="1:8">
      <c r="A4104" s="4">
        <v>408060263</v>
      </c>
      <c r="B4104" s="100" t="s">
        <v>1914</v>
      </c>
      <c r="C4104" s="100" t="s">
        <v>5374</v>
      </c>
      <c r="D4104" s="534">
        <v>313.13</v>
      </c>
      <c r="E4104" s="368">
        <v>0</v>
      </c>
      <c r="F4104" s="45">
        <f t="shared" ref="F4104:F4111" si="498">D4104*E4104</f>
        <v>0</v>
      </c>
      <c r="G4104" s="46">
        <f t="shared" si="496"/>
        <v>0</v>
      </c>
      <c r="H4104" s="45">
        <f t="shared" si="497"/>
        <v>0</v>
      </c>
    </row>
    <row r="4105" spans="1:8">
      <c r="A4105" s="4">
        <v>408060271</v>
      </c>
      <c r="B4105" s="100" t="s">
        <v>3234</v>
      </c>
      <c r="C4105" s="100" t="s">
        <v>5375</v>
      </c>
      <c r="D4105" s="534">
        <v>338.92</v>
      </c>
      <c r="E4105" s="368">
        <v>0</v>
      </c>
      <c r="F4105" s="45">
        <f t="shared" si="498"/>
        <v>0</v>
      </c>
      <c r="G4105" s="46">
        <f t="shared" si="496"/>
        <v>0</v>
      </c>
      <c r="H4105" s="45">
        <f t="shared" si="497"/>
        <v>0</v>
      </c>
    </row>
    <row r="4106" spans="1:8">
      <c r="A4106" s="4">
        <v>408060280</v>
      </c>
      <c r="B4106" s="100" t="s">
        <v>3235</v>
      </c>
      <c r="C4106" s="100" t="s">
        <v>5376</v>
      </c>
      <c r="D4106" s="534">
        <v>402.16</v>
      </c>
      <c r="E4106" s="368">
        <v>0</v>
      </c>
      <c r="F4106" s="45">
        <f t="shared" si="498"/>
        <v>0</v>
      </c>
      <c r="G4106" s="46">
        <f t="shared" si="496"/>
        <v>0</v>
      </c>
      <c r="H4106" s="45">
        <f t="shared" si="497"/>
        <v>0</v>
      </c>
    </row>
    <row r="4107" spans="1:8">
      <c r="A4107" s="4">
        <v>408060298</v>
      </c>
      <c r="B4107" s="100" t="s">
        <v>1916</v>
      </c>
      <c r="C4107" s="100" t="s">
        <v>5377</v>
      </c>
      <c r="D4107" s="534">
        <v>1297.01</v>
      </c>
      <c r="E4107" s="368">
        <v>0</v>
      </c>
      <c r="F4107" s="45">
        <f t="shared" si="498"/>
        <v>0</v>
      </c>
      <c r="G4107" s="46">
        <f t="shared" si="496"/>
        <v>0</v>
      </c>
      <c r="H4107" s="45">
        <f t="shared" si="497"/>
        <v>0</v>
      </c>
    </row>
    <row r="4108" spans="1:8">
      <c r="A4108" s="4">
        <v>408060476</v>
      </c>
      <c r="B4108" s="100" t="s">
        <v>3236</v>
      </c>
      <c r="C4108" s="100" t="s">
        <v>5378</v>
      </c>
      <c r="D4108" s="534">
        <v>1044.8599999999999</v>
      </c>
      <c r="E4108" s="368">
        <v>0</v>
      </c>
      <c r="F4108" s="45">
        <f t="shared" si="498"/>
        <v>0</v>
      </c>
      <c r="G4108" s="46">
        <f t="shared" si="496"/>
        <v>0</v>
      </c>
      <c r="H4108" s="45">
        <f t="shared" si="497"/>
        <v>0</v>
      </c>
    </row>
    <row r="4109" spans="1:8">
      <c r="A4109" s="4">
        <v>408060514</v>
      </c>
      <c r="B4109" s="100" t="s">
        <v>1917</v>
      </c>
      <c r="C4109" s="100" t="s">
        <v>5379</v>
      </c>
      <c r="D4109" s="534">
        <v>240.6</v>
      </c>
      <c r="E4109" s="368">
        <v>0</v>
      </c>
      <c r="F4109" s="45">
        <f t="shared" si="498"/>
        <v>0</v>
      </c>
      <c r="G4109" s="46">
        <f t="shared" si="496"/>
        <v>0</v>
      </c>
      <c r="H4109" s="45">
        <f t="shared" si="497"/>
        <v>0</v>
      </c>
    </row>
    <row r="4110" spans="1:8">
      <c r="A4110" s="4">
        <v>408060646</v>
      </c>
      <c r="B4110" s="100" t="s">
        <v>1918</v>
      </c>
      <c r="C4110" s="100" t="s">
        <v>5380</v>
      </c>
      <c r="D4110" s="534">
        <v>232.28</v>
      </c>
      <c r="E4110" s="368">
        <v>0</v>
      </c>
      <c r="F4110" s="45">
        <f t="shared" si="498"/>
        <v>0</v>
      </c>
      <c r="G4110" s="46">
        <f t="shared" si="496"/>
        <v>0</v>
      </c>
      <c r="H4110" s="45">
        <f t="shared" si="497"/>
        <v>0</v>
      </c>
    </row>
    <row r="4111" spans="1:8">
      <c r="A4111" s="4">
        <v>408060662</v>
      </c>
      <c r="B4111" s="100" t="s">
        <v>3242</v>
      </c>
      <c r="C4111" s="100" t="s">
        <v>5381</v>
      </c>
      <c r="D4111" s="534">
        <v>269.56</v>
      </c>
      <c r="E4111" s="368">
        <v>0</v>
      </c>
      <c r="F4111" s="45">
        <f t="shared" si="498"/>
        <v>0</v>
      </c>
      <c r="G4111" s="46">
        <f t="shared" si="496"/>
        <v>0</v>
      </c>
      <c r="H4111" s="45">
        <f t="shared" si="497"/>
        <v>0</v>
      </c>
    </row>
    <row r="4112" spans="1:8">
      <c r="A4112" s="4" t="s">
        <v>1</v>
      </c>
      <c r="B4112" s="606" t="s">
        <v>7881</v>
      </c>
      <c r="C4112" s="607"/>
      <c r="D4112" s="18">
        <f>SUM(D3979:D4111)</f>
        <v>262157.25000000006</v>
      </c>
      <c r="E4112" s="378">
        <f>SUM(E3979:E4111)</f>
        <v>0</v>
      </c>
      <c r="F4112" s="18">
        <f t="shared" ref="F4112:H4112" si="499">SUM(F3979:F4111)</f>
        <v>0</v>
      </c>
      <c r="G4112" s="19">
        <f t="shared" si="499"/>
        <v>0</v>
      </c>
      <c r="H4112" s="18">
        <f t="shared" si="499"/>
        <v>0</v>
      </c>
    </row>
    <row r="4113" spans="1:8">
      <c r="A4113" s="4">
        <v>0</v>
      </c>
      <c r="B4113" s="36"/>
      <c r="C4113" s="36"/>
      <c r="D4113" s="38"/>
      <c r="E4113" s="37"/>
      <c r="F4113" s="38"/>
      <c r="G4113" s="16"/>
      <c r="H4113" s="16"/>
    </row>
    <row r="4114" spans="1:8" ht="18" customHeight="1">
      <c r="A4114" s="4" t="s">
        <v>1919</v>
      </c>
      <c r="B4114" s="585" t="s">
        <v>1919</v>
      </c>
      <c r="C4114" s="586"/>
      <c r="D4114" s="604" t="str">
        <f>D$2519</f>
        <v xml:space="preserve">SIGTAP 08/25
Custo medio AIH
09/24 - 08/25 </v>
      </c>
      <c r="E4114" s="570" t="str">
        <f>E$861</f>
        <v>CNES_ESTABELECIMENTO</v>
      </c>
      <c r="F4114" s="570"/>
      <c r="G4114" s="570"/>
      <c r="H4114" s="570"/>
    </row>
    <row r="4115" spans="1:8" ht="18" customHeight="1">
      <c r="A4115" s="4">
        <v>0</v>
      </c>
      <c r="B4115" s="587"/>
      <c r="C4115" s="588"/>
      <c r="D4115" s="605"/>
      <c r="E4115" s="12" t="s">
        <v>12</v>
      </c>
      <c r="F4115" s="50" t="s">
        <v>3815</v>
      </c>
      <c r="G4115" s="51" t="s">
        <v>3756</v>
      </c>
      <c r="H4115" s="50" t="s">
        <v>3814</v>
      </c>
    </row>
    <row r="4116" spans="1:8">
      <c r="A4116" s="4">
        <v>412010038</v>
      </c>
      <c r="B4116" s="100" t="s">
        <v>3299</v>
      </c>
      <c r="C4116" s="100" t="s">
        <v>5382</v>
      </c>
      <c r="D4116" s="534">
        <v>1887.08</v>
      </c>
      <c r="E4116" s="372">
        <v>0</v>
      </c>
      <c r="F4116" s="45">
        <f t="shared" ref="F4116:F4149" si="500">D4116*E4116</f>
        <v>0</v>
      </c>
      <c r="G4116" s="46">
        <f t="shared" ref="G4116:G4149" si="501">E4116/12</f>
        <v>0</v>
      </c>
      <c r="H4116" s="45">
        <f t="shared" ref="H4116:H4149" si="502">F4116/12</f>
        <v>0</v>
      </c>
    </row>
    <row r="4117" spans="1:8">
      <c r="A4117" s="4">
        <v>412010046</v>
      </c>
      <c r="B4117" s="100" t="s">
        <v>3300</v>
      </c>
      <c r="C4117" s="100" t="s">
        <v>5383</v>
      </c>
      <c r="D4117" s="534">
        <v>1887.08</v>
      </c>
      <c r="E4117" s="365">
        <v>0</v>
      </c>
      <c r="F4117" s="45">
        <f t="shared" si="500"/>
        <v>0</v>
      </c>
      <c r="G4117" s="46">
        <f t="shared" si="501"/>
        <v>0</v>
      </c>
      <c r="H4117" s="45">
        <f t="shared" si="502"/>
        <v>0</v>
      </c>
    </row>
    <row r="4118" spans="1:8">
      <c r="B4118" s="100" t="s">
        <v>1920</v>
      </c>
      <c r="C4118" s="100" t="s">
        <v>5384</v>
      </c>
      <c r="D4118" s="534">
        <v>379.38</v>
      </c>
      <c r="E4118" s="365">
        <v>0</v>
      </c>
      <c r="F4118" s="45">
        <f t="shared" si="500"/>
        <v>0</v>
      </c>
      <c r="G4118" s="46">
        <f t="shared" si="501"/>
        <v>0</v>
      </c>
      <c r="H4118" s="45">
        <f t="shared" si="502"/>
        <v>0</v>
      </c>
    </row>
    <row r="4119" spans="1:8">
      <c r="B4119" s="100" t="s">
        <v>1921</v>
      </c>
      <c r="C4119" s="100" t="s">
        <v>5385</v>
      </c>
      <c r="D4119" s="534">
        <v>463.88</v>
      </c>
      <c r="E4119" s="365">
        <v>0</v>
      </c>
      <c r="F4119" s="45">
        <f t="shared" si="500"/>
        <v>0</v>
      </c>
      <c r="G4119" s="46">
        <f t="shared" si="501"/>
        <v>0</v>
      </c>
      <c r="H4119" s="45">
        <f t="shared" si="502"/>
        <v>0</v>
      </c>
    </row>
    <row r="4120" spans="1:8">
      <c r="B4120" s="100" t="s">
        <v>1922</v>
      </c>
      <c r="C4120" s="100" t="s">
        <v>5386</v>
      </c>
      <c r="D4120" s="534">
        <v>1887.08</v>
      </c>
      <c r="E4120" s="365">
        <v>0</v>
      </c>
      <c r="F4120" s="45">
        <f t="shared" si="500"/>
        <v>0</v>
      </c>
      <c r="G4120" s="46">
        <f t="shared" si="501"/>
        <v>0</v>
      </c>
      <c r="H4120" s="45">
        <f t="shared" si="502"/>
        <v>0</v>
      </c>
    </row>
    <row r="4121" spans="1:8">
      <c r="B4121" s="100" t="s">
        <v>3302</v>
      </c>
      <c r="C4121" s="100" t="s">
        <v>5387</v>
      </c>
      <c r="D4121" s="534">
        <v>379.38</v>
      </c>
      <c r="E4121" s="365">
        <v>0</v>
      </c>
      <c r="F4121" s="45">
        <f t="shared" si="500"/>
        <v>0</v>
      </c>
      <c r="G4121" s="46">
        <f t="shared" si="501"/>
        <v>0</v>
      </c>
      <c r="H4121" s="45">
        <f t="shared" si="502"/>
        <v>0</v>
      </c>
    </row>
    <row r="4122" spans="1:8">
      <c r="B4122" s="100" t="s">
        <v>1923</v>
      </c>
      <c r="C4122" s="100" t="s">
        <v>5388</v>
      </c>
      <c r="D4122" s="534">
        <v>733.68</v>
      </c>
      <c r="E4122" s="365">
        <v>0</v>
      </c>
      <c r="F4122" s="45">
        <f t="shared" si="500"/>
        <v>0</v>
      </c>
      <c r="G4122" s="46">
        <f t="shared" si="501"/>
        <v>0</v>
      </c>
      <c r="H4122" s="45">
        <f t="shared" si="502"/>
        <v>0</v>
      </c>
    </row>
    <row r="4123" spans="1:8">
      <c r="B4123" s="100" t="s">
        <v>1924</v>
      </c>
      <c r="C4123" s="100" t="s">
        <v>5389</v>
      </c>
      <c r="D4123" s="534">
        <v>733.68</v>
      </c>
      <c r="E4123" s="365">
        <v>0</v>
      </c>
      <c r="F4123" s="45">
        <f t="shared" si="500"/>
        <v>0</v>
      </c>
      <c r="G4123" s="46">
        <f t="shared" si="501"/>
        <v>0</v>
      </c>
      <c r="H4123" s="45">
        <f t="shared" si="502"/>
        <v>0</v>
      </c>
    </row>
    <row r="4124" spans="1:8">
      <c r="B4124" s="100" t="s">
        <v>3303</v>
      </c>
      <c r="C4124" s="100" t="s">
        <v>5390</v>
      </c>
      <c r="D4124" s="534">
        <v>1713.98</v>
      </c>
      <c r="E4124" s="365">
        <v>0</v>
      </c>
      <c r="F4124" s="45">
        <f t="shared" si="500"/>
        <v>0</v>
      </c>
      <c r="G4124" s="46">
        <f t="shared" si="501"/>
        <v>0</v>
      </c>
      <c r="H4124" s="45">
        <f t="shared" si="502"/>
        <v>0</v>
      </c>
    </row>
    <row r="4125" spans="1:8">
      <c r="B4125" s="100" t="s">
        <v>3304</v>
      </c>
      <c r="C4125" s="100" t="s">
        <v>5391</v>
      </c>
      <c r="D4125" s="534">
        <v>1713.98</v>
      </c>
      <c r="E4125" s="365">
        <v>0</v>
      </c>
      <c r="F4125" s="45">
        <f t="shared" si="500"/>
        <v>0</v>
      </c>
      <c r="G4125" s="46">
        <f t="shared" si="501"/>
        <v>0</v>
      </c>
      <c r="H4125" s="45">
        <f t="shared" si="502"/>
        <v>0</v>
      </c>
    </row>
    <row r="4126" spans="1:8">
      <c r="B4126" s="100" t="s">
        <v>1925</v>
      </c>
      <c r="C4126" s="100" t="s">
        <v>5392</v>
      </c>
      <c r="D4126" s="534">
        <v>1201.79</v>
      </c>
      <c r="E4126" s="365">
        <v>0</v>
      </c>
      <c r="F4126" s="45">
        <f t="shared" si="500"/>
        <v>0</v>
      </c>
      <c r="G4126" s="46">
        <f t="shared" si="501"/>
        <v>0</v>
      </c>
      <c r="H4126" s="45">
        <f t="shared" si="502"/>
        <v>0</v>
      </c>
    </row>
    <row r="4127" spans="1:8">
      <c r="B4127" s="100" t="s">
        <v>3305</v>
      </c>
      <c r="C4127" s="100" t="s">
        <v>5393</v>
      </c>
      <c r="D4127" s="534">
        <v>1201.79</v>
      </c>
      <c r="E4127" s="365">
        <v>0</v>
      </c>
      <c r="F4127" s="45">
        <f t="shared" si="500"/>
        <v>0</v>
      </c>
      <c r="G4127" s="46">
        <f t="shared" si="501"/>
        <v>0</v>
      </c>
      <c r="H4127" s="45">
        <f t="shared" si="502"/>
        <v>0</v>
      </c>
    </row>
    <row r="4128" spans="1:8">
      <c r="B4128" s="100" t="s">
        <v>1926</v>
      </c>
      <c r="C4128" s="100" t="s">
        <v>5394</v>
      </c>
      <c r="D4128" s="534">
        <v>1253.51</v>
      </c>
      <c r="E4128" s="365">
        <v>0</v>
      </c>
      <c r="F4128" s="45">
        <f t="shared" si="500"/>
        <v>0</v>
      </c>
      <c r="G4128" s="46">
        <f t="shared" si="501"/>
        <v>0</v>
      </c>
      <c r="H4128" s="45">
        <f t="shared" si="502"/>
        <v>0</v>
      </c>
    </row>
    <row r="4129" spans="1:8">
      <c r="B4129" s="100" t="s">
        <v>1927</v>
      </c>
      <c r="C4129" s="100" t="s">
        <v>5395</v>
      </c>
      <c r="D4129" s="534">
        <v>1825.56</v>
      </c>
      <c r="E4129" s="365">
        <v>0</v>
      </c>
      <c r="F4129" s="45">
        <f t="shared" si="500"/>
        <v>0</v>
      </c>
      <c r="G4129" s="46">
        <f t="shared" si="501"/>
        <v>0</v>
      </c>
      <c r="H4129" s="45">
        <f t="shared" si="502"/>
        <v>0</v>
      </c>
    </row>
    <row r="4130" spans="1:8">
      <c r="B4130" s="100" t="s">
        <v>1928</v>
      </c>
      <c r="C4130" s="100" t="s">
        <v>5396</v>
      </c>
      <c r="D4130" s="534">
        <v>733.68</v>
      </c>
      <c r="E4130" s="365">
        <v>0</v>
      </c>
      <c r="F4130" s="45">
        <f t="shared" si="500"/>
        <v>0</v>
      </c>
      <c r="G4130" s="46">
        <f t="shared" si="501"/>
        <v>0</v>
      </c>
      <c r="H4130" s="45">
        <f t="shared" si="502"/>
        <v>0</v>
      </c>
    </row>
    <row r="4131" spans="1:8">
      <c r="B4131" s="100" t="s">
        <v>3306</v>
      </c>
      <c r="C4131" s="100" t="s">
        <v>5397</v>
      </c>
      <c r="D4131" s="534">
        <v>1585.38</v>
      </c>
      <c r="E4131" s="365">
        <v>0</v>
      </c>
      <c r="F4131" s="45">
        <f t="shared" si="500"/>
        <v>0</v>
      </c>
      <c r="G4131" s="46">
        <f t="shared" si="501"/>
        <v>0</v>
      </c>
      <c r="H4131" s="45">
        <f t="shared" si="502"/>
        <v>0</v>
      </c>
    </row>
    <row r="4132" spans="1:8">
      <c r="A4132" s="4">
        <v>412010070</v>
      </c>
      <c r="B4132" s="100" t="s">
        <v>3310</v>
      </c>
      <c r="C4132" s="100" t="s">
        <v>5398</v>
      </c>
      <c r="D4132" s="534">
        <v>1316.03</v>
      </c>
      <c r="E4132" s="365">
        <v>0</v>
      </c>
      <c r="F4132" s="45">
        <f t="shared" si="500"/>
        <v>0</v>
      </c>
      <c r="G4132" s="46">
        <f t="shared" si="501"/>
        <v>0</v>
      </c>
      <c r="H4132" s="45">
        <f t="shared" si="502"/>
        <v>0</v>
      </c>
    </row>
    <row r="4133" spans="1:8">
      <c r="A4133" s="4">
        <v>412010097</v>
      </c>
      <c r="B4133" s="100" t="s">
        <v>1929</v>
      </c>
      <c r="C4133" s="100" t="s">
        <v>5399</v>
      </c>
      <c r="D4133" s="534">
        <v>1316.03</v>
      </c>
      <c r="E4133" s="365">
        <v>0</v>
      </c>
      <c r="F4133" s="45">
        <f t="shared" si="500"/>
        <v>0</v>
      </c>
      <c r="G4133" s="46">
        <f t="shared" si="501"/>
        <v>0</v>
      </c>
      <c r="H4133" s="45">
        <f t="shared" si="502"/>
        <v>0</v>
      </c>
    </row>
    <row r="4134" spans="1:8">
      <c r="A4134" s="4">
        <v>412010100</v>
      </c>
      <c r="B4134" s="100" t="s">
        <v>3311</v>
      </c>
      <c r="C4134" s="100" t="s">
        <v>5400</v>
      </c>
      <c r="D4134" s="534">
        <v>801.4</v>
      </c>
      <c r="E4134" s="365">
        <v>0</v>
      </c>
      <c r="F4134" s="45">
        <f t="shared" si="500"/>
        <v>0</v>
      </c>
      <c r="G4134" s="46">
        <f t="shared" si="501"/>
        <v>0</v>
      </c>
      <c r="H4134" s="45">
        <f t="shared" si="502"/>
        <v>0</v>
      </c>
    </row>
    <row r="4135" spans="1:8">
      <c r="A4135" s="4">
        <v>412010127</v>
      </c>
      <c r="B4135" s="100" t="s">
        <v>3312</v>
      </c>
      <c r="C4135" s="100" t="s">
        <v>5401</v>
      </c>
      <c r="D4135" s="534">
        <v>1317.86</v>
      </c>
      <c r="E4135" s="365">
        <v>0</v>
      </c>
      <c r="F4135" s="45">
        <f t="shared" si="500"/>
        <v>0</v>
      </c>
      <c r="G4135" s="46">
        <f t="shared" si="501"/>
        <v>0</v>
      </c>
      <c r="H4135" s="45">
        <f t="shared" si="502"/>
        <v>0</v>
      </c>
    </row>
    <row r="4136" spans="1:8">
      <c r="A4136" s="4">
        <v>412020017</v>
      </c>
      <c r="B4136" s="100" t="s">
        <v>3315</v>
      </c>
      <c r="C4136" s="100" t="s">
        <v>5402</v>
      </c>
      <c r="D4136" s="534">
        <v>1887.08</v>
      </c>
      <c r="E4136" s="365">
        <v>0</v>
      </c>
      <c r="F4136" s="45">
        <f t="shared" si="500"/>
        <v>0</v>
      </c>
      <c r="G4136" s="46">
        <f t="shared" si="501"/>
        <v>0</v>
      </c>
      <c r="H4136" s="45">
        <f t="shared" si="502"/>
        <v>0</v>
      </c>
    </row>
    <row r="4137" spans="1:8">
      <c r="A4137" s="4">
        <v>412020033</v>
      </c>
      <c r="B4137" s="100" t="s">
        <v>1930</v>
      </c>
      <c r="C4137" s="100" t="s">
        <v>5403</v>
      </c>
      <c r="D4137" s="534">
        <v>749.64</v>
      </c>
      <c r="E4137" s="365">
        <v>0</v>
      </c>
      <c r="F4137" s="45">
        <f t="shared" si="500"/>
        <v>0</v>
      </c>
      <c r="G4137" s="46">
        <f t="shared" si="501"/>
        <v>0</v>
      </c>
      <c r="H4137" s="45">
        <f t="shared" si="502"/>
        <v>0</v>
      </c>
    </row>
    <row r="4138" spans="1:8">
      <c r="A4138" s="4">
        <v>412020050</v>
      </c>
      <c r="B4138" s="100" t="s">
        <v>1931</v>
      </c>
      <c r="C4138" s="100" t="s">
        <v>5404</v>
      </c>
      <c r="D4138" s="534">
        <v>1315.57</v>
      </c>
      <c r="E4138" s="365">
        <v>0</v>
      </c>
      <c r="F4138" s="45">
        <f t="shared" si="500"/>
        <v>0</v>
      </c>
      <c r="G4138" s="46">
        <f t="shared" si="501"/>
        <v>0</v>
      </c>
      <c r="H4138" s="45">
        <f t="shared" si="502"/>
        <v>0</v>
      </c>
    </row>
    <row r="4139" spans="1:8">
      <c r="A4139" s="4">
        <v>412020076</v>
      </c>
      <c r="B4139" s="100" t="s">
        <v>1932</v>
      </c>
      <c r="C4139" s="100" t="s">
        <v>5405</v>
      </c>
      <c r="D4139" s="534">
        <v>1315.57</v>
      </c>
      <c r="E4139" s="365">
        <v>0</v>
      </c>
      <c r="F4139" s="45">
        <f t="shared" si="500"/>
        <v>0</v>
      </c>
      <c r="G4139" s="46">
        <f t="shared" si="501"/>
        <v>0</v>
      </c>
      <c r="H4139" s="45">
        <f t="shared" si="502"/>
        <v>0</v>
      </c>
    </row>
    <row r="4140" spans="1:8">
      <c r="A4140" s="4">
        <v>412040034</v>
      </c>
      <c r="B4140" s="100" t="s">
        <v>1933</v>
      </c>
      <c r="C4140" s="100" t="s">
        <v>5406</v>
      </c>
      <c r="D4140" s="534">
        <v>965.4</v>
      </c>
      <c r="E4140" s="365">
        <v>0</v>
      </c>
      <c r="F4140" s="45">
        <f t="shared" si="500"/>
        <v>0</v>
      </c>
      <c r="G4140" s="46">
        <f t="shared" si="501"/>
        <v>0</v>
      </c>
      <c r="H4140" s="45">
        <f t="shared" si="502"/>
        <v>0</v>
      </c>
    </row>
    <row r="4141" spans="1:8">
      <c r="A4141" s="4">
        <v>412040115</v>
      </c>
      <c r="B4141" s="100" t="s">
        <v>1934</v>
      </c>
      <c r="C4141" s="100" t="s">
        <v>5407</v>
      </c>
      <c r="D4141" s="534">
        <v>989.08</v>
      </c>
      <c r="E4141" s="365">
        <v>0</v>
      </c>
      <c r="F4141" s="45">
        <f t="shared" si="500"/>
        <v>0</v>
      </c>
      <c r="G4141" s="46">
        <f t="shared" si="501"/>
        <v>0</v>
      </c>
      <c r="H4141" s="45">
        <f t="shared" si="502"/>
        <v>0</v>
      </c>
    </row>
    <row r="4142" spans="1:8">
      <c r="A4142" s="4">
        <v>412040123</v>
      </c>
      <c r="B4142" s="100" t="s">
        <v>1935</v>
      </c>
      <c r="C4142" s="100" t="s">
        <v>5408</v>
      </c>
      <c r="D4142" s="534">
        <v>1316.08</v>
      </c>
      <c r="E4142" s="365">
        <v>0</v>
      </c>
      <c r="F4142" s="45">
        <f t="shared" si="500"/>
        <v>0</v>
      </c>
      <c r="G4142" s="46">
        <f t="shared" si="501"/>
        <v>0</v>
      </c>
      <c r="H4142" s="45">
        <f t="shared" si="502"/>
        <v>0</v>
      </c>
    </row>
    <row r="4143" spans="1:8">
      <c r="A4143" s="4">
        <v>412040131</v>
      </c>
      <c r="B4143" s="100" t="s">
        <v>1936</v>
      </c>
      <c r="C4143" s="100" t="s">
        <v>5409</v>
      </c>
      <c r="D4143" s="534">
        <v>1260.2</v>
      </c>
      <c r="E4143" s="365">
        <v>0</v>
      </c>
      <c r="F4143" s="45">
        <f t="shared" si="500"/>
        <v>0</v>
      </c>
      <c r="G4143" s="46">
        <f t="shared" si="501"/>
        <v>0</v>
      </c>
      <c r="H4143" s="45">
        <f t="shared" si="502"/>
        <v>0</v>
      </c>
    </row>
    <row r="4144" spans="1:8">
      <c r="A4144" s="4">
        <v>412040158</v>
      </c>
      <c r="B4144" s="100" t="s">
        <v>1937</v>
      </c>
      <c r="C4144" s="100" t="s">
        <v>5410</v>
      </c>
      <c r="D4144" s="534">
        <v>1713.97</v>
      </c>
      <c r="E4144" s="365">
        <v>0</v>
      </c>
      <c r="F4144" s="45">
        <f t="shared" si="500"/>
        <v>0</v>
      </c>
      <c r="G4144" s="46">
        <f t="shared" si="501"/>
        <v>0</v>
      </c>
      <c r="H4144" s="45">
        <f t="shared" si="502"/>
        <v>0</v>
      </c>
    </row>
    <row r="4145" spans="1:8">
      <c r="A4145" s="4">
        <v>412040174</v>
      </c>
      <c r="B4145" s="100" t="s">
        <v>3320</v>
      </c>
      <c r="C4145" s="100" t="s">
        <v>5411</v>
      </c>
      <c r="D4145" s="534">
        <v>1260.27</v>
      </c>
      <c r="E4145" s="365">
        <v>0</v>
      </c>
      <c r="F4145" s="45">
        <f t="shared" si="500"/>
        <v>0</v>
      </c>
      <c r="G4145" s="46">
        <f t="shared" si="501"/>
        <v>0</v>
      </c>
      <c r="H4145" s="45">
        <f t="shared" si="502"/>
        <v>0</v>
      </c>
    </row>
    <row r="4146" spans="1:8">
      <c r="A4146" s="4">
        <v>412040182</v>
      </c>
      <c r="B4146" s="100" t="s">
        <v>3322</v>
      </c>
      <c r="C4146" s="100" t="s">
        <v>5412</v>
      </c>
      <c r="D4146" s="534">
        <v>1260.27</v>
      </c>
      <c r="E4146" s="365">
        <v>0</v>
      </c>
      <c r="F4146" s="45">
        <f t="shared" si="500"/>
        <v>0</v>
      </c>
      <c r="G4146" s="46">
        <f t="shared" si="501"/>
        <v>0</v>
      </c>
      <c r="H4146" s="45">
        <f t="shared" si="502"/>
        <v>0</v>
      </c>
    </row>
    <row r="4147" spans="1:8">
      <c r="A4147" s="4">
        <v>412050048</v>
      </c>
      <c r="B4147" s="100" t="s">
        <v>3323</v>
      </c>
      <c r="C4147" s="100" t="s">
        <v>5413</v>
      </c>
      <c r="D4147" s="534">
        <v>1260.27</v>
      </c>
      <c r="E4147" s="365">
        <v>0</v>
      </c>
      <c r="F4147" s="45">
        <f t="shared" si="500"/>
        <v>0</v>
      </c>
      <c r="G4147" s="46">
        <f t="shared" si="501"/>
        <v>0</v>
      </c>
      <c r="H4147" s="45">
        <f t="shared" si="502"/>
        <v>0</v>
      </c>
    </row>
    <row r="4148" spans="1:8">
      <c r="B4148" s="100" t="s">
        <v>3324</v>
      </c>
      <c r="C4148" s="100" t="s">
        <v>5414</v>
      </c>
      <c r="D4148" s="534">
        <v>1531.42</v>
      </c>
      <c r="E4148" s="365">
        <v>0</v>
      </c>
      <c r="F4148" s="45">
        <f>D4148*E4148</f>
        <v>0</v>
      </c>
      <c r="G4148" s="46">
        <f t="shared" si="501"/>
        <v>0</v>
      </c>
      <c r="H4148" s="45">
        <f t="shared" si="502"/>
        <v>0</v>
      </c>
    </row>
    <row r="4149" spans="1:8">
      <c r="A4149" s="4">
        <v>412050064</v>
      </c>
      <c r="B4149" s="100" t="s">
        <v>3325</v>
      </c>
      <c r="C4149" s="100" t="s">
        <v>6680</v>
      </c>
      <c r="D4149" s="534">
        <v>800.38</v>
      </c>
      <c r="E4149" s="365">
        <v>0</v>
      </c>
      <c r="F4149" s="45">
        <f t="shared" si="500"/>
        <v>0</v>
      </c>
      <c r="G4149" s="46">
        <f t="shared" si="501"/>
        <v>0</v>
      </c>
      <c r="H4149" s="45">
        <f t="shared" si="502"/>
        <v>0</v>
      </c>
    </row>
    <row r="4150" spans="1:8">
      <c r="A4150" s="4" t="s">
        <v>1</v>
      </c>
      <c r="B4150" s="606" t="s">
        <v>7871</v>
      </c>
      <c r="C4150" s="607"/>
      <c r="D4150" s="18">
        <f>SUM(D4116:D4149)</f>
        <v>41957.429999999986</v>
      </c>
      <c r="E4150" s="382">
        <f>SUM(E4116:E4149)</f>
        <v>0</v>
      </c>
      <c r="F4150" s="18">
        <f>SUM(F4116:F4149)</f>
        <v>0</v>
      </c>
      <c r="G4150" s="19">
        <f>SUM(G4116:G4149)</f>
        <v>0</v>
      </c>
      <c r="H4150" s="18">
        <f>SUM(H4116:H4149)</f>
        <v>0</v>
      </c>
    </row>
    <row r="4151" spans="1:8">
      <c r="A4151" s="4">
        <v>0</v>
      </c>
      <c r="B4151" s="36"/>
      <c r="C4151" s="36"/>
      <c r="D4151" s="38"/>
      <c r="E4151" s="37"/>
      <c r="F4151" s="38"/>
      <c r="G4151" s="16"/>
      <c r="H4151" s="16"/>
    </row>
    <row r="4152" spans="1:8" ht="18" customHeight="1">
      <c r="A4152" s="4" t="s">
        <v>1569</v>
      </c>
      <c r="B4152" s="585" t="s">
        <v>1569</v>
      </c>
      <c r="C4152" s="586"/>
      <c r="D4152" s="604" t="str">
        <f>D$2519</f>
        <v xml:space="preserve">SIGTAP 08/25
Custo medio AIH
09/24 - 08/25 </v>
      </c>
      <c r="E4152" s="570" t="str">
        <f>E$861</f>
        <v>CNES_ESTABELECIMENTO</v>
      </c>
      <c r="F4152" s="570"/>
      <c r="G4152" s="570"/>
      <c r="H4152" s="570"/>
    </row>
    <row r="4153" spans="1:8" ht="18" customHeight="1">
      <c r="A4153" s="4">
        <v>0</v>
      </c>
      <c r="B4153" s="587"/>
      <c r="C4153" s="588"/>
      <c r="D4153" s="605"/>
      <c r="E4153" s="12" t="s">
        <v>12</v>
      </c>
      <c r="F4153" s="50" t="s">
        <v>3815</v>
      </c>
      <c r="G4153" s="51" t="s">
        <v>3756</v>
      </c>
      <c r="H4153" s="50" t="s">
        <v>3814</v>
      </c>
    </row>
    <row r="4154" spans="1:8" ht="14.25" customHeight="1">
      <c r="A4154" s="4">
        <v>413030024</v>
      </c>
      <c r="B4154" s="57" t="s">
        <v>3330</v>
      </c>
      <c r="C4154" s="117" t="s">
        <v>5415</v>
      </c>
      <c r="D4154" s="552">
        <v>1819.52</v>
      </c>
      <c r="E4154" s="253">
        <v>0</v>
      </c>
      <c r="F4154" s="45">
        <f>D4154*E4154</f>
        <v>0</v>
      </c>
      <c r="G4154" s="46">
        <f t="shared" ref="G4154:H4164" si="503">E4154/12</f>
        <v>0</v>
      </c>
      <c r="H4154" s="45">
        <f t="shared" si="503"/>
        <v>0</v>
      </c>
    </row>
    <row r="4155" spans="1:8" ht="14.25" customHeight="1">
      <c r="B4155" s="57" t="s">
        <v>3333</v>
      </c>
      <c r="C4155" s="117" t="s">
        <v>5416</v>
      </c>
      <c r="D4155" s="552">
        <v>836.62</v>
      </c>
      <c r="E4155" s="253">
        <v>0</v>
      </c>
      <c r="F4155" s="45">
        <f t="shared" ref="F4155:F4162" si="504">D4155*E4155</f>
        <v>0</v>
      </c>
      <c r="G4155" s="46">
        <f t="shared" si="503"/>
        <v>0</v>
      </c>
      <c r="H4155" s="45">
        <f t="shared" si="503"/>
        <v>0</v>
      </c>
    </row>
    <row r="4156" spans="1:8" ht="14.25" customHeight="1">
      <c r="B4156" s="57" t="s">
        <v>1938</v>
      </c>
      <c r="C4156" s="117" t="s">
        <v>5417</v>
      </c>
      <c r="D4156" s="552">
        <v>838.47</v>
      </c>
      <c r="E4156" s="253">
        <v>0</v>
      </c>
      <c r="F4156" s="45">
        <f t="shared" si="504"/>
        <v>0</v>
      </c>
      <c r="G4156" s="46">
        <f t="shared" si="503"/>
        <v>0</v>
      </c>
      <c r="H4156" s="45">
        <f t="shared" si="503"/>
        <v>0</v>
      </c>
    </row>
    <row r="4157" spans="1:8" ht="14.25" customHeight="1">
      <c r="B4157" s="57" t="s">
        <v>3334</v>
      </c>
      <c r="C4157" s="117" t="s">
        <v>5418</v>
      </c>
      <c r="D4157" s="552">
        <v>676.99</v>
      </c>
      <c r="E4157" s="253">
        <v>0</v>
      </c>
      <c r="F4157" s="45">
        <f t="shared" si="504"/>
        <v>0</v>
      </c>
      <c r="G4157" s="46">
        <f t="shared" si="503"/>
        <v>0</v>
      </c>
      <c r="H4157" s="45">
        <f t="shared" si="503"/>
        <v>0</v>
      </c>
    </row>
    <row r="4158" spans="1:8" ht="14.25" customHeight="1">
      <c r="B4158" s="57" t="s">
        <v>3336</v>
      </c>
      <c r="C4158" s="117" t="s">
        <v>5419</v>
      </c>
      <c r="D4158" s="552">
        <v>241.72</v>
      </c>
      <c r="E4158" s="253">
        <v>0</v>
      </c>
      <c r="F4158" s="45">
        <f t="shared" si="504"/>
        <v>0</v>
      </c>
      <c r="G4158" s="46">
        <f t="shared" si="503"/>
        <v>0</v>
      </c>
      <c r="H4158" s="45">
        <f t="shared" si="503"/>
        <v>0</v>
      </c>
    </row>
    <row r="4159" spans="1:8" ht="14.25" customHeight="1">
      <c r="B4159" s="57" t="s">
        <v>3337</v>
      </c>
      <c r="C4159" s="117" t="s">
        <v>5420</v>
      </c>
      <c r="D4159" s="552">
        <v>1176.99</v>
      </c>
      <c r="E4159" s="253">
        <v>0</v>
      </c>
      <c r="F4159" s="45">
        <f t="shared" si="504"/>
        <v>0</v>
      </c>
      <c r="G4159" s="46">
        <f t="shared" si="503"/>
        <v>0</v>
      </c>
      <c r="H4159" s="45">
        <f t="shared" si="503"/>
        <v>0</v>
      </c>
    </row>
    <row r="4160" spans="1:8" ht="14.25" customHeight="1">
      <c r="B4160" s="57" t="s">
        <v>3338</v>
      </c>
      <c r="C4160" s="117" t="s">
        <v>5421</v>
      </c>
      <c r="D4160" s="552">
        <v>818.47</v>
      </c>
      <c r="E4160" s="253">
        <v>0</v>
      </c>
      <c r="F4160" s="45">
        <f t="shared" si="504"/>
        <v>0</v>
      </c>
      <c r="G4160" s="46">
        <f t="shared" si="503"/>
        <v>0</v>
      </c>
      <c r="H4160" s="45">
        <f t="shared" si="503"/>
        <v>0</v>
      </c>
    </row>
    <row r="4161" spans="1:9" ht="14.25" customHeight="1">
      <c r="B4161" s="57" t="s">
        <v>3339</v>
      </c>
      <c r="C4161" s="117" t="s">
        <v>5422</v>
      </c>
      <c r="D4161" s="552">
        <v>568.89</v>
      </c>
      <c r="E4161" s="253">
        <v>0</v>
      </c>
      <c r="F4161" s="45">
        <f t="shared" si="504"/>
        <v>0</v>
      </c>
      <c r="G4161" s="46">
        <f t="shared" si="503"/>
        <v>0</v>
      </c>
      <c r="H4161" s="45">
        <f t="shared" si="503"/>
        <v>0</v>
      </c>
    </row>
    <row r="4162" spans="1:9" ht="14.25" customHeight="1">
      <c r="B4162" s="57" t="s">
        <v>1939</v>
      </c>
      <c r="C4162" s="117" t="s">
        <v>5423</v>
      </c>
      <c r="D4162" s="552">
        <v>486.92</v>
      </c>
      <c r="E4162" s="253">
        <v>0</v>
      </c>
      <c r="F4162" s="45">
        <f t="shared" si="504"/>
        <v>0</v>
      </c>
      <c r="G4162" s="46">
        <f t="shared" si="503"/>
        <v>0</v>
      </c>
      <c r="H4162" s="45">
        <f t="shared" si="503"/>
        <v>0</v>
      </c>
    </row>
    <row r="4163" spans="1:9" ht="14.25" customHeight="1">
      <c r="A4163" s="4">
        <v>413040038</v>
      </c>
      <c r="B4163" s="57" t="s">
        <v>1940</v>
      </c>
      <c r="C4163" s="117" t="s">
        <v>5424</v>
      </c>
      <c r="D4163" s="552">
        <v>503.12</v>
      </c>
      <c r="E4163" s="253">
        <v>0</v>
      </c>
      <c r="F4163" s="45">
        <f>D4163*E4163</f>
        <v>0</v>
      </c>
      <c r="G4163" s="46">
        <f t="shared" si="503"/>
        <v>0</v>
      </c>
      <c r="H4163" s="45">
        <f t="shared" si="503"/>
        <v>0</v>
      </c>
    </row>
    <row r="4164" spans="1:9" ht="14.25" customHeight="1">
      <c r="A4164" s="4">
        <v>413040216</v>
      </c>
      <c r="B4164" s="57" t="s">
        <v>5425</v>
      </c>
      <c r="C4164" s="117" t="s">
        <v>5426</v>
      </c>
      <c r="D4164" s="552">
        <v>4098.37</v>
      </c>
      <c r="E4164" s="253">
        <v>0</v>
      </c>
      <c r="F4164" s="45">
        <f>D4164*E4164</f>
        <v>0</v>
      </c>
      <c r="G4164" s="46">
        <f t="shared" si="503"/>
        <v>0</v>
      </c>
      <c r="H4164" s="45">
        <f t="shared" si="503"/>
        <v>0</v>
      </c>
    </row>
    <row r="4165" spans="1:9">
      <c r="A4165" s="4" t="s">
        <v>1</v>
      </c>
      <c r="B4165" s="606" t="s">
        <v>7729</v>
      </c>
      <c r="C4165" s="607"/>
      <c r="D4165" s="18">
        <f>SUM(D4154:D4164)</f>
        <v>12066.08</v>
      </c>
      <c r="E4165" s="19">
        <f>SUM(E4154:E4164)</f>
        <v>0</v>
      </c>
      <c r="F4165" s="18">
        <f>SUM(F4154:F4164)</f>
        <v>0</v>
      </c>
      <c r="G4165" s="19">
        <f>SUM(G4154:G4164)</f>
        <v>0</v>
      </c>
      <c r="H4165" s="18">
        <f>SUM(H4154:H4164)</f>
        <v>0</v>
      </c>
    </row>
    <row r="4166" spans="1:9">
      <c r="A4166" s="4">
        <v>0</v>
      </c>
      <c r="B4166" s="36"/>
      <c r="C4166" s="36"/>
      <c r="D4166" s="38"/>
      <c r="E4166" s="37"/>
      <c r="F4166" s="38"/>
      <c r="G4166" s="16"/>
      <c r="H4166" s="16"/>
    </row>
    <row r="4167" spans="1:9" ht="14.65" customHeight="1">
      <c r="B4167" s="585" t="s">
        <v>1585</v>
      </c>
      <c r="C4167" s="586"/>
      <c r="D4167" s="604" t="str">
        <f>D$2519</f>
        <v xml:space="preserve">SIGTAP 08/25
Custo medio AIH
09/24 - 08/25 </v>
      </c>
      <c r="E4167" s="570" t="str">
        <f>E$861</f>
        <v>CNES_ESTABELECIMENTO</v>
      </c>
      <c r="F4167" s="570"/>
      <c r="G4167" s="570"/>
      <c r="H4167" s="570"/>
    </row>
    <row r="4168" spans="1:9" ht="22.5">
      <c r="B4168" s="587"/>
      <c r="C4168" s="588"/>
      <c r="D4168" s="605"/>
      <c r="E4168" s="12" t="s">
        <v>12</v>
      </c>
      <c r="F4168" s="50" t="s">
        <v>3815</v>
      </c>
      <c r="G4168" s="51" t="s">
        <v>3756</v>
      </c>
      <c r="H4168" s="50" t="s">
        <v>3814</v>
      </c>
    </row>
    <row r="4169" spans="1:9">
      <c r="B4169" s="14" t="s">
        <v>3347</v>
      </c>
      <c r="C4169" s="15" t="s">
        <v>5427</v>
      </c>
      <c r="D4169" s="542">
        <v>786.64</v>
      </c>
      <c r="E4169" s="253">
        <v>0</v>
      </c>
      <c r="F4169" s="45">
        <f>D4169*E4169</f>
        <v>0</v>
      </c>
      <c r="G4169" s="46">
        <f t="shared" ref="G4169:G4170" si="505">E4169/12</f>
        <v>0</v>
      </c>
      <c r="H4169" s="45">
        <f t="shared" ref="H4169:H4170" si="506">F4169/12</f>
        <v>0</v>
      </c>
    </row>
    <row r="4170" spans="1:9">
      <c r="B4170" s="14" t="s">
        <v>3348</v>
      </c>
      <c r="C4170" s="15" t="s">
        <v>5428</v>
      </c>
      <c r="D4170" s="542">
        <v>786.64</v>
      </c>
      <c r="E4170" s="253">
        <v>0</v>
      </c>
      <c r="F4170" s="45">
        <f>D4170*E4170</f>
        <v>0</v>
      </c>
      <c r="G4170" s="46">
        <f t="shared" si="505"/>
        <v>0</v>
      </c>
      <c r="H4170" s="45">
        <f t="shared" si="506"/>
        <v>0</v>
      </c>
    </row>
    <row r="4171" spans="1:9">
      <c r="B4171" s="606" t="s">
        <v>7801</v>
      </c>
      <c r="C4171" s="607"/>
      <c r="D4171" s="18">
        <f>SUM(D4169:D4170)</f>
        <v>1573.28</v>
      </c>
      <c r="E4171" s="19">
        <f>SUM(E4169:E4170)</f>
        <v>0</v>
      </c>
      <c r="F4171" s="18">
        <f>SUM(F4169:F4170)</f>
        <v>0</v>
      </c>
      <c r="G4171" s="19">
        <f>SUM(G4169:G4170)</f>
        <v>0</v>
      </c>
      <c r="H4171" s="18">
        <f>SUM(H4169:H4170)</f>
        <v>0</v>
      </c>
    </row>
    <row r="4172" spans="1:9">
      <c r="B4172" s="36"/>
      <c r="C4172" s="36"/>
      <c r="D4172" s="38"/>
      <c r="E4172" s="37"/>
      <c r="F4172" s="38"/>
      <c r="G4172" s="16"/>
      <c r="H4172" s="16"/>
    </row>
    <row r="4173" spans="1:9" ht="18" customHeight="1">
      <c r="A4173" s="4" t="s">
        <v>1594</v>
      </c>
      <c r="B4173" s="585" t="s">
        <v>1594</v>
      </c>
      <c r="C4173" s="586"/>
      <c r="D4173" s="604" t="str">
        <f>D$2519</f>
        <v xml:space="preserve">SIGTAP 08/25
Custo medio AIH
09/24 - 08/25 </v>
      </c>
      <c r="E4173" s="570" t="str">
        <f>E$861</f>
        <v>CNES_ESTABELECIMENTO</v>
      </c>
      <c r="F4173" s="570"/>
      <c r="G4173" s="570"/>
      <c r="H4173" s="570"/>
    </row>
    <row r="4174" spans="1:9" ht="18" customHeight="1">
      <c r="A4174" s="4">
        <v>0</v>
      </c>
      <c r="B4174" s="587"/>
      <c r="C4174" s="588"/>
      <c r="D4174" s="605"/>
      <c r="E4174" s="12" t="s">
        <v>12</v>
      </c>
      <c r="F4174" s="50" t="s">
        <v>3815</v>
      </c>
      <c r="G4174" s="51" t="s">
        <v>3756</v>
      </c>
      <c r="H4174" s="50" t="s">
        <v>3814</v>
      </c>
    </row>
    <row r="4175" spans="1:9">
      <c r="A4175" s="4">
        <v>415010012</v>
      </c>
      <c r="B4175" s="14" t="s">
        <v>1941</v>
      </c>
      <c r="C4175" s="15" t="s">
        <v>1942</v>
      </c>
      <c r="D4175" s="535">
        <v>0</v>
      </c>
      <c r="E4175" s="358">
        <v>0</v>
      </c>
      <c r="F4175" s="112">
        <f t="shared" ref="F4175:F4181" si="507">D4175*E4175</f>
        <v>0</v>
      </c>
      <c r="G4175" s="2">
        <f t="shared" ref="G4175:H4181" si="508">E4175/12</f>
        <v>0</v>
      </c>
      <c r="H4175" s="112">
        <f t="shared" si="508"/>
        <v>0</v>
      </c>
      <c r="I4175" s="114"/>
    </row>
    <row r="4176" spans="1:9">
      <c r="A4176" s="4">
        <v>415020034</v>
      </c>
      <c r="B4176" s="14" t="s">
        <v>1943</v>
      </c>
      <c r="C4176" s="15" t="s">
        <v>1944</v>
      </c>
      <c r="D4176" s="535">
        <v>0</v>
      </c>
      <c r="E4176" s="358">
        <v>0</v>
      </c>
      <c r="F4176" s="112">
        <f t="shared" si="507"/>
        <v>0</v>
      </c>
      <c r="G4176" s="2">
        <f t="shared" si="508"/>
        <v>0</v>
      </c>
      <c r="H4176" s="112">
        <f t="shared" si="508"/>
        <v>0</v>
      </c>
      <c r="I4176" s="114"/>
    </row>
    <row r="4177" spans="1:9">
      <c r="B4177" s="456" t="s">
        <v>3373</v>
      </c>
      <c r="C4177" s="457" t="s">
        <v>5429</v>
      </c>
      <c r="D4177" s="541">
        <v>0</v>
      </c>
      <c r="E4177" s="250">
        <v>0</v>
      </c>
      <c r="F4177" s="112">
        <f t="shared" si="507"/>
        <v>0</v>
      </c>
      <c r="G4177" s="2">
        <f t="shared" si="508"/>
        <v>0</v>
      </c>
      <c r="H4177" s="112">
        <f t="shared" si="508"/>
        <v>0</v>
      </c>
      <c r="I4177" s="114"/>
    </row>
    <row r="4178" spans="1:9">
      <c r="A4178" s="41">
        <v>415020050</v>
      </c>
      <c r="B4178" s="54" t="s">
        <v>3374</v>
      </c>
      <c r="C4178" s="26" t="s">
        <v>3783</v>
      </c>
      <c r="D4178" s="554">
        <v>0</v>
      </c>
      <c r="E4178" s="374">
        <v>0</v>
      </c>
      <c r="F4178" s="22">
        <f t="shared" si="507"/>
        <v>0</v>
      </c>
      <c r="G4178" s="23">
        <f t="shared" si="508"/>
        <v>0</v>
      </c>
      <c r="H4178" s="22">
        <f t="shared" si="508"/>
        <v>0</v>
      </c>
    </row>
    <row r="4179" spans="1:9">
      <c r="A4179" s="41"/>
      <c r="B4179" s="42" t="s">
        <v>3782</v>
      </c>
      <c r="C4179" s="15" t="s">
        <v>3781</v>
      </c>
      <c r="D4179" s="541">
        <v>0</v>
      </c>
      <c r="E4179" s="250">
        <v>0</v>
      </c>
      <c r="F4179" s="3">
        <f t="shared" si="507"/>
        <v>0</v>
      </c>
      <c r="G4179" s="1">
        <f t="shared" si="508"/>
        <v>0</v>
      </c>
      <c r="H4179" s="3">
        <f t="shared" si="508"/>
        <v>0</v>
      </c>
    </row>
    <row r="4180" spans="1:9">
      <c r="A4180" s="41"/>
      <c r="B4180" s="14" t="s">
        <v>3785</v>
      </c>
      <c r="C4180" s="15" t="s">
        <v>3784</v>
      </c>
      <c r="D4180" s="541">
        <v>0</v>
      </c>
      <c r="E4180" s="250">
        <v>0</v>
      </c>
      <c r="F4180" s="3">
        <f t="shared" si="507"/>
        <v>0</v>
      </c>
      <c r="G4180" s="1">
        <f t="shared" si="508"/>
        <v>0</v>
      </c>
      <c r="H4180" s="3">
        <f t="shared" si="508"/>
        <v>0</v>
      </c>
    </row>
    <row r="4181" spans="1:9">
      <c r="A4181" s="41"/>
      <c r="B4181" s="456" t="s">
        <v>7917</v>
      </c>
      <c r="C4181" s="457" t="s">
        <v>7918</v>
      </c>
      <c r="D4181" s="541">
        <v>0</v>
      </c>
      <c r="E4181" s="250">
        <v>0</v>
      </c>
      <c r="F4181" s="3">
        <f t="shared" si="507"/>
        <v>0</v>
      </c>
      <c r="G4181" s="1">
        <f t="shared" si="508"/>
        <v>0</v>
      </c>
      <c r="H4181" s="3">
        <f t="shared" si="508"/>
        <v>0</v>
      </c>
    </row>
    <row r="4182" spans="1:9">
      <c r="A4182" s="41"/>
      <c r="B4182" s="14" t="s">
        <v>1945</v>
      </c>
      <c r="C4182" s="15" t="s">
        <v>1946</v>
      </c>
      <c r="D4182" s="541">
        <v>0</v>
      </c>
      <c r="E4182" s="250">
        <v>0</v>
      </c>
      <c r="F4182" s="3">
        <f t="shared" ref="F4182" si="509">D4182*E4182</f>
        <v>0</v>
      </c>
      <c r="G4182" s="1">
        <f t="shared" ref="G4182" si="510">E4182/12</f>
        <v>0</v>
      </c>
      <c r="H4182" s="3">
        <f t="shared" ref="H4182" si="511">F4182/12</f>
        <v>0</v>
      </c>
    </row>
    <row r="4183" spans="1:9">
      <c r="A4183" s="4" t="s">
        <v>1</v>
      </c>
      <c r="B4183" s="606" t="s">
        <v>7887</v>
      </c>
      <c r="C4183" s="607"/>
      <c r="D4183" s="18">
        <f>SUM(D4175:D4182)</f>
        <v>0</v>
      </c>
      <c r="E4183" s="19">
        <f>SUM(E4175:E4182)</f>
        <v>0</v>
      </c>
      <c r="F4183" s="18">
        <f>SUM(F4175:F4182)</f>
        <v>0</v>
      </c>
      <c r="G4183" s="19">
        <f>SUM(G4175:G4182)</f>
        <v>0</v>
      </c>
      <c r="H4183" s="18">
        <f>SUM(H4175:H4182)</f>
        <v>0</v>
      </c>
    </row>
    <row r="4184" spans="1:9">
      <c r="A4184" s="4">
        <v>0</v>
      </c>
      <c r="B4184" s="36"/>
      <c r="C4184" s="36"/>
      <c r="D4184" s="38"/>
      <c r="E4184" s="37"/>
      <c r="F4184" s="38"/>
      <c r="G4184" s="16"/>
      <c r="H4184" s="16"/>
    </row>
    <row r="4185" spans="1:9" ht="18" customHeight="1">
      <c r="A4185" s="4" t="s">
        <v>1947</v>
      </c>
      <c r="B4185" s="585" t="s">
        <v>1947</v>
      </c>
      <c r="C4185" s="586"/>
      <c r="D4185" s="604" t="str">
        <f>D$2519</f>
        <v xml:space="preserve">SIGTAP 08/25
Custo medio AIH
09/24 - 08/25 </v>
      </c>
      <c r="E4185" s="570" t="str">
        <f>E$861</f>
        <v>CNES_ESTABELECIMENTO</v>
      </c>
      <c r="F4185" s="570"/>
      <c r="G4185" s="570"/>
      <c r="H4185" s="570"/>
    </row>
    <row r="4186" spans="1:9" ht="18" customHeight="1">
      <c r="A4186" s="4">
        <v>0</v>
      </c>
      <c r="B4186" s="587"/>
      <c r="C4186" s="588"/>
      <c r="D4186" s="605"/>
      <c r="E4186" s="12" t="s">
        <v>12</v>
      </c>
      <c r="F4186" s="50" t="s">
        <v>3815</v>
      </c>
      <c r="G4186" s="51" t="s">
        <v>3756</v>
      </c>
      <c r="H4186" s="50" t="s">
        <v>3814</v>
      </c>
    </row>
    <row r="4187" spans="1:9" ht="22.5">
      <c r="A4187" s="4">
        <v>416010016</v>
      </c>
      <c r="B4187" s="140" t="s">
        <v>1948</v>
      </c>
      <c r="C4187" s="140" t="s">
        <v>6648</v>
      </c>
      <c r="D4187" s="545">
        <v>839.28</v>
      </c>
      <c r="E4187" s="375">
        <v>0</v>
      </c>
      <c r="F4187" s="45">
        <f t="shared" ref="F4187:F4218" si="512">D4187*E4187</f>
        <v>0</v>
      </c>
      <c r="G4187" s="46">
        <f t="shared" ref="G4187:G4207" si="513">E4187/12</f>
        <v>0</v>
      </c>
      <c r="H4187" s="45">
        <f t="shared" ref="H4187:H4207" si="514">F4187/12</f>
        <v>0</v>
      </c>
    </row>
    <row r="4188" spans="1:9" ht="22.5">
      <c r="A4188" s="4">
        <v>416010024</v>
      </c>
      <c r="B4188" s="140" t="s">
        <v>1949</v>
      </c>
      <c r="C4188" s="140" t="s">
        <v>8670</v>
      </c>
      <c r="D4188" s="545">
        <v>4062.45</v>
      </c>
      <c r="E4188" s="253">
        <v>0</v>
      </c>
      <c r="F4188" s="45">
        <f t="shared" si="512"/>
        <v>0</v>
      </c>
      <c r="G4188" s="46">
        <f t="shared" si="513"/>
        <v>0</v>
      </c>
      <c r="H4188" s="45">
        <f t="shared" si="514"/>
        <v>0</v>
      </c>
    </row>
    <row r="4189" spans="1:9" ht="22.5">
      <c r="A4189" s="4">
        <v>416010075</v>
      </c>
      <c r="B4189" s="140" t="s">
        <v>3376</v>
      </c>
      <c r="C4189" s="140" t="s">
        <v>5430</v>
      </c>
      <c r="D4189" s="545">
        <v>4083.73</v>
      </c>
      <c r="E4189" s="375" t="s">
        <v>8051</v>
      </c>
      <c r="F4189" s="45">
        <f t="shared" si="512"/>
        <v>0</v>
      </c>
      <c r="G4189" s="46">
        <f t="shared" si="513"/>
        <v>0</v>
      </c>
      <c r="H4189" s="45">
        <f t="shared" si="514"/>
        <v>0</v>
      </c>
    </row>
    <row r="4190" spans="1:9" ht="22.5">
      <c r="A4190" s="4">
        <v>416010091</v>
      </c>
      <c r="B4190" s="140" t="s">
        <v>1950</v>
      </c>
      <c r="C4190" s="140" t="s">
        <v>5431</v>
      </c>
      <c r="D4190" s="545">
        <v>1753.3</v>
      </c>
      <c r="E4190" s="375">
        <v>0</v>
      </c>
      <c r="F4190" s="45">
        <f t="shared" si="512"/>
        <v>0</v>
      </c>
      <c r="G4190" s="46">
        <f t="shared" si="513"/>
        <v>0</v>
      </c>
      <c r="H4190" s="45">
        <f t="shared" si="514"/>
        <v>0</v>
      </c>
    </row>
    <row r="4191" spans="1:9" ht="13.5" customHeight="1">
      <c r="A4191" s="4">
        <v>416010113</v>
      </c>
      <c r="B4191" s="140" t="s">
        <v>1951</v>
      </c>
      <c r="C4191" s="140" t="s">
        <v>5432</v>
      </c>
      <c r="D4191" s="545">
        <v>2279.2800000000002</v>
      </c>
      <c r="E4191" s="375">
        <v>0</v>
      </c>
      <c r="F4191" s="45">
        <f t="shared" si="512"/>
        <v>0</v>
      </c>
      <c r="G4191" s="46">
        <f t="shared" si="513"/>
        <v>0</v>
      </c>
      <c r="H4191" s="45">
        <f t="shared" si="514"/>
        <v>0</v>
      </c>
    </row>
    <row r="4192" spans="1:9" ht="22.5">
      <c r="A4192" s="4">
        <v>416010121</v>
      </c>
      <c r="B4192" s="140" t="s">
        <v>1952</v>
      </c>
      <c r="C4192" s="140" t="s">
        <v>5433</v>
      </c>
      <c r="D4192" s="545">
        <v>852.49</v>
      </c>
      <c r="E4192" s="375">
        <v>0</v>
      </c>
      <c r="F4192" s="45">
        <f t="shared" si="512"/>
        <v>0</v>
      </c>
      <c r="G4192" s="46">
        <f t="shared" si="513"/>
        <v>0</v>
      </c>
      <c r="H4192" s="45">
        <f t="shared" si="514"/>
        <v>0</v>
      </c>
    </row>
    <row r="4193" spans="1:8" ht="22.5">
      <c r="A4193" s="4">
        <v>416010130</v>
      </c>
      <c r="B4193" s="140" t="s">
        <v>1953</v>
      </c>
      <c r="C4193" s="140" t="s">
        <v>5434</v>
      </c>
      <c r="D4193" s="545">
        <v>3983.29</v>
      </c>
      <c r="E4193" s="375">
        <v>0</v>
      </c>
      <c r="F4193" s="45">
        <f t="shared" si="512"/>
        <v>0</v>
      </c>
      <c r="G4193" s="46">
        <f t="shared" si="513"/>
        <v>0</v>
      </c>
      <c r="H4193" s="45">
        <f t="shared" si="514"/>
        <v>0</v>
      </c>
    </row>
    <row r="4194" spans="1:8" ht="22.5">
      <c r="A4194" s="4">
        <v>416010164</v>
      </c>
      <c r="B4194" s="140" t="s">
        <v>1954</v>
      </c>
      <c r="C4194" s="140" t="s">
        <v>5435</v>
      </c>
      <c r="D4194" s="545">
        <v>4416.26</v>
      </c>
      <c r="E4194" s="375">
        <v>0</v>
      </c>
      <c r="F4194" s="45">
        <f t="shared" si="512"/>
        <v>0</v>
      </c>
      <c r="G4194" s="46">
        <f t="shared" si="513"/>
        <v>0</v>
      </c>
      <c r="H4194" s="45">
        <f t="shared" si="514"/>
        <v>0</v>
      </c>
    </row>
    <row r="4195" spans="1:8" ht="33.75">
      <c r="A4195" s="4">
        <v>416010172</v>
      </c>
      <c r="B4195" s="140" t="s">
        <v>1955</v>
      </c>
      <c r="C4195" s="140" t="s">
        <v>8671</v>
      </c>
      <c r="D4195" s="545">
        <v>4280.18</v>
      </c>
      <c r="E4195" s="375">
        <v>0</v>
      </c>
      <c r="F4195" s="45">
        <f t="shared" si="512"/>
        <v>0</v>
      </c>
      <c r="G4195" s="46">
        <f t="shared" si="513"/>
        <v>0</v>
      </c>
      <c r="H4195" s="45">
        <f t="shared" si="514"/>
        <v>0</v>
      </c>
    </row>
    <row r="4196" spans="1:8" ht="22.5">
      <c r="A4196" s="4">
        <v>416010180</v>
      </c>
      <c r="B4196" s="140" t="s">
        <v>1956</v>
      </c>
      <c r="C4196" s="140" t="s">
        <v>6649</v>
      </c>
      <c r="D4196" s="545">
        <v>1040.42</v>
      </c>
      <c r="E4196" s="375">
        <v>0</v>
      </c>
      <c r="F4196" s="45">
        <f t="shared" si="512"/>
        <v>0</v>
      </c>
      <c r="G4196" s="46">
        <f t="shared" si="513"/>
        <v>0</v>
      </c>
      <c r="H4196" s="45">
        <f t="shared" si="514"/>
        <v>0</v>
      </c>
    </row>
    <row r="4197" spans="1:8" ht="22.5">
      <c r="A4197" s="4">
        <v>416010199</v>
      </c>
      <c r="B4197" s="140" t="s">
        <v>1957</v>
      </c>
      <c r="C4197" s="140" t="s">
        <v>5436</v>
      </c>
      <c r="D4197" s="545">
        <v>3850.04</v>
      </c>
      <c r="E4197" s="375">
        <v>0</v>
      </c>
      <c r="F4197" s="45">
        <f t="shared" si="512"/>
        <v>0</v>
      </c>
      <c r="G4197" s="46">
        <f t="shared" si="513"/>
        <v>0</v>
      </c>
      <c r="H4197" s="45">
        <f t="shared" si="514"/>
        <v>0</v>
      </c>
    </row>
    <row r="4198" spans="1:8" ht="22.5">
      <c r="A4198" s="4">
        <v>416010202</v>
      </c>
      <c r="B4198" s="140" t="s">
        <v>1958</v>
      </c>
      <c r="C4198" s="140" t="s">
        <v>5437</v>
      </c>
      <c r="D4198" s="545">
        <v>3950.93</v>
      </c>
      <c r="E4198" s="375">
        <v>0</v>
      </c>
      <c r="F4198" s="45">
        <f t="shared" si="512"/>
        <v>0</v>
      </c>
      <c r="G4198" s="46">
        <f t="shared" si="513"/>
        <v>0</v>
      </c>
      <c r="H4198" s="45">
        <f t="shared" si="514"/>
        <v>0</v>
      </c>
    </row>
    <row r="4199" spans="1:8" ht="22.5">
      <c r="B4199" s="140" t="s">
        <v>3377</v>
      </c>
      <c r="C4199" s="140" t="s">
        <v>5438</v>
      </c>
      <c r="D4199" s="545">
        <v>2711.1</v>
      </c>
      <c r="E4199" s="375">
        <v>0</v>
      </c>
      <c r="F4199" s="45">
        <f t="shared" si="512"/>
        <v>0</v>
      </c>
      <c r="G4199" s="46">
        <f t="shared" si="513"/>
        <v>0</v>
      </c>
      <c r="H4199" s="45">
        <f t="shared" si="514"/>
        <v>0</v>
      </c>
    </row>
    <row r="4200" spans="1:8" ht="22.5">
      <c r="A4200" s="4">
        <v>106010229</v>
      </c>
      <c r="B4200" s="140" t="s">
        <v>3378</v>
      </c>
      <c r="C4200" s="140" t="s">
        <v>3796</v>
      </c>
      <c r="D4200" s="545">
        <v>2279.2800000000002</v>
      </c>
      <c r="E4200" s="375">
        <v>0</v>
      </c>
      <c r="F4200" s="45">
        <f t="shared" si="512"/>
        <v>0</v>
      </c>
      <c r="G4200" s="46">
        <f t="shared" si="513"/>
        <v>0</v>
      </c>
      <c r="H4200" s="45">
        <f t="shared" si="514"/>
        <v>0</v>
      </c>
    </row>
    <row r="4201" spans="1:8" ht="22.5">
      <c r="A4201" s="4">
        <v>416020020</v>
      </c>
      <c r="B4201" s="140" t="s">
        <v>3379</v>
      </c>
      <c r="C4201" s="140" t="s">
        <v>5439</v>
      </c>
      <c r="D4201" s="545">
        <v>1091.07</v>
      </c>
      <c r="E4201" s="375">
        <v>0</v>
      </c>
      <c r="F4201" s="45">
        <f t="shared" si="512"/>
        <v>0</v>
      </c>
      <c r="G4201" s="46">
        <f t="shared" si="513"/>
        <v>0</v>
      </c>
      <c r="H4201" s="45">
        <f t="shared" si="514"/>
        <v>0</v>
      </c>
    </row>
    <row r="4202" spans="1:8" ht="22.5">
      <c r="A4202" s="4">
        <v>416020151</v>
      </c>
      <c r="B4202" s="140" t="s">
        <v>1959</v>
      </c>
      <c r="C4202" s="140" t="s">
        <v>5440</v>
      </c>
      <c r="D4202" s="545">
        <v>1673.4</v>
      </c>
      <c r="E4202" s="375">
        <v>0</v>
      </c>
      <c r="F4202" s="45">
        <f t="shared" si="512"/>
        <v>0</v>
      </c>
      <c r="G4202" s="46">
        <f t="shared" si="513"/>
        <v>0</v>
      </c>
      <c r="H4202" s="45">
        <f t="shared" si="514"/>
        <v>0</v>
      </c>
    </row>
    <row r="4203" spans="1:8" ht="22.5">
      <c r="A4203" s="4">
        <v>416020160</v>
      </c>
      <c r="B4203" s="140" t="s">
        <v>2041</v>
      </c>
      <c r="C4203" s="140" t="s">
        <v>2042</v>
      </c>
      <c r="D4203" s="545">
        <v>1930.56</v>
      </c>
      <c r="E4203" s="375">
        <v>0</v>
      </c>
      <c r="F4203" s="45">
        <f t="shared" si="512"/>
        <v>0</v>
      </c>
      <c r="G4203" s="46">
        <f t="shared" si="513"/>
        <v>0</v>
      </c>
      <c r="H4203" s="45">
        <f t="shared" si="514"/>
        <v>0</v>
      </c>
    </row>
    <row r="4204" spans="1:8" ht="22.5">
      <c r="A4204" s="4">
        <v>416020178</v>
      </c>
      <c r="B4204" s="140" t="s">
        <v>2043</v>
      </c>
      <c r="C4204" s="140" t="s">
        <v>3771</v>
      </c>
      <c r="D4204" s="545">
        <v>2509.73</v>
      </c>
      <c r="E4204" s="375">
        <v>0</v>
      </c>
      <c r="F4204" s="45">
        <f t="shared" si="512"/>
        <v>0</v>
      </c>
      <c r="G4204" s="46">
        <f t="shared" si="513"/>
        <v>0</v>
      </c>
      <c r="H4204" s="45">
        <f t="shared" si="514"/>
        <v>0</v>
      </c>
    </row>
    <row r="4205" spans="1:8" ht="22.5">
      <c r="A4205" s="4">
        <v>416020186</v>
      </c>
      <c r="B4205" s="140" t="s">
        <v>3380</v>
      </c>
      <c r="C4205" s="140" t="s">
        <v>5441</v>
      </c>
      <c r="D4205" s="545">
        <v>2509.73</v>
      </c>
      <c r="E4205" s="375">
        <v>0</v>
      </c>
      <c r="F4205" s="45">
        <f t="shared" si="512"/>
        <v>0</v>
      </c>
      <c r="G4205" s="46">
        <f t="shared" si="513"/>
        <v>0</v>
      </c>
      <c r="H4205" s="45">
        <f t="shared" si="514"/>
        <v>0</v>
      </c>
    </row>
    <row r="4206" spans="1:8" ht="22.5">
      <c r="A4206" s="4">
        <v>416020194</v>
      </c>
      <c r="B4206" s="140" t="s">
        <v>3381</v>
      </c>
      <c r="C4206" s="140" t="s">
        <v>3772</v>
      </c>
      <c r="D4206" s="545">
        <v>2509.73</v>
      </c>
      <c r="E4206" s="375">
        <v>0</v>
      </c>
      <c r="F4206" s="45">
        <f t="shared" si="512"/>
        <v>0</v>
      </c>
      <c r="G4206" s="46">
        <f t="shared" si="513"/>
        <v>0</v>
      </c>
      <c r="H4206" s="45">
        <f t="shared" si="514"/>
        <v>0</v>
      </c>
    </row>
    <row r="4207" spans="1:8" ht="22.5">
      <c r="B4207" s="140" t="s">
        <v>2044</v>
      </c>
      <c r="C4207" s="140" t="s">
        <v>8672</v>
      </c>
      <c r="D4207" s="545">
        <v>3814.58</v>
      </c>
      <c r="E4207" s="375">
        <v>0</v>
      </c>
      <c r="F4207" s="45">
        <f t="shared" si="512"/>
        <v>0</v>
      </c>
      <c r="G4207" s="46">
        <f t="shared" si="513"/>
        <v>0</v>
      </c>
      <c r="H4207" s="45">
        <f t="shared" si="514"/>
        <v>0</v>
      </c>
    </row>
    <row r="4208" spans="1:8" ht="22.5">
      <c r="A4208" s="4">
        <v>116020216</v>
      </c>
      <c r="B4208" s="140" t="s">
        <v>3382</v>
      </c>
      <c r="C4208" s="140" t="s">
        <v>3797</v>
      </c>
      <c r="D4208" s="545">
        <v>1809.42</v>
      </c>
      <c r="E4208" s="375">
        <v>0</v>
      </c>
      <c r="F4208" s="45">
        <f t="shared" si="512"/>
        <v>0</v>
      </c>
      <c r="G4208" s="46">
        <f t="shared" ref="G4208:G4238" si="515">E4208/12</f>
        <v>0</v>
      </c>
      <c r="H4208" s="45">
        <f t="shared" ref="H4208:H4238" si="516">F4208/12</f>
        <v>0</v>
      </c>
    </row>
    <row r="4209" spans="1:8" ht="22.5">
      <c r="A4209" s="4">
        <v>416020224</v>
      </c>
      <c r="B4209" s="140" t="s">
        <v>2045</v>
      </c>
      <c r="C4209" s="140" t="s">
        <v>2046</v>
      </c>
      <c r="D4209" s="545">
        <v>1937.81</v>
      </c>
      <c r="E4209" s="375">
        <v>0</v>
      </c>
      <c r="F4209" s="45">
        <f t="shared" si="512"/>
        <v>0</v>
      </c>
      <c r="G4209" s="46">
        <f t="shared" si="515"/>
        <v>0</v>
      </c>
      <c r="H4209" s="45">
        <f t="shared" si="516"/>
        <v>0</v>
      </c>
    </row>
    <row r="4210" spans="1:8" ht="22.5">
      <c r="A4210" s="4">
        <v>416020232</v>
      </c>
      <c r="B4210" s="140" t="s">
        <v>2047</v>
      </c>
      <c r="C4210" s="140" t="s">
        <v>5442</v>
      </c>
      <c r="D4210" s="545">
        <v>4577.3599999999997</v>
      </c>
      <c r="E4210" s="375">
        <v>0</v>
      </c>
      <c r="F4210" s="45">
        <f t="shared" si="512"/>
        <v>0</v>
      </c>
      <c r="G4210" s="46">
        <f t="shared" si="515"/>
        <v>0</v>
      </c>
      <c r="H4210" s="45">
        <f t="shared" si="516"/>
        <v>0</v>
      </c>
    </row>
    <row r="4211" spans="1:8" ht="22.5">
      <c r="A4211" s="4">
        <v>416020259</v>
      </c>
      <c r="B4211" s="140" t="s">
        <v>2048</v>
      </c>
      <c r="C4211" s="140" t="s">
        <v>5443</v>
      </c>
      <c r="D4211" s="545">
        <v>1809.05</v>
      </c>
      <c r="E4211" s="375">
        <v>0</v>
      </c>
      <c r="F4211" s="45">
        <f t="shared" si="512"/>
        <v>0</v>
      </c>
      <c r="G4211" s="46">
        <f t="shared" si="515"/>
        <v>0</v>
      </c>
      <c r="H4211" s="45">
        <f t="shared" si="516"/>
        <v>0</v>
      </c>
    </row>
    <row r="4212" spans="1:8" ht="22.5">
      <c r="A4212" s="4">
        <v>416030017</v>
      </c>
      <c r="B4212" s="140" t="s">
        <v>3383</v>
      </c>
      <c r="C4212" s="140" t="s">
        <v>5444</v>
      </c>
      <c r="D4212" s="545">
        <v>727.87</v>
      </c>
      <c r="E4212" s="375">
        <v>0</v>
      </c>
      <c r="F4212" s="45">
        <f t="shared" si="512"/>
        <v>0</v>
      </c>
      <c r="G4212" s="46">
        <f t="shared" si="515"/>
        <v>0</v>
      </c>
      <c r="H4212" s="45">
        <f t="shared" si="516"/>
        <v>0</v>
      </c>
    </row>
    <row r="4213" spans="1:8" ht="22.5">
      <c r="A4213" s="4">
        <v>416030025</v>
      </c>
      <c r="B4213" s="140" t="s">
        <v>3384</v>
      </c>
      <c r="C4213" s="140" t="s">
        <v>3775</v>
      </c>
      <c r="D4213" s="545">
        <v>4303.05</v>
      </c>
      <c r="E4213" s="375">
        <v>0</v>
      </c>
      <c r="F4213" s="45">
        <f t="shared" si="512"/>
        <v>0</v>
      </c>
      <c r="G4213" s="46">
        <f t="shared" si="515"/>
        <v>0</v>
      </c>
      <c r="H4213" s="45">
        <f t="shared" si="516"/>
        <v>0</v>
      </c>
    </row>
    <row r="4214" spans="1:8" ht="22.5">
      <c r="A4214" s="4">
        <v>416030041</v>
      </c>
      <c r="B4214" s="140" t="s">
        <v>1960</v>
      </c>
      <c r="C4214" s="140" t="s">
        <v>8673</v>
      </c>
      <c r="D4214" s="545">
        <v>791.49</v>
      </c>
      <c r="E4214" s="375" t="s">
        <v>8051</v>
      </c>
      <c r="F4214" s="45">
        <f t="shared" si="512"/>
        <v>0</v>
      </c>
      <c r="G4214" s="46">
        <f t="shared" si="515"/>
        <v>0</v>
      </c>
      <c r="H4214" s="45">
        <f t="shared" si="516"/>
        <v>0</v>
      </c>
    </row>
    <row r="4215" spans="1:8" ht="22.5">
      <c r="A4215" s="4">
        <v>416030068</v>
      </c>
      <c r="B4215" s="140" t="s">
        <v>1961</v>
      </c>
      <c r="C4215" s="140" t="s">
        <v>5445</v>
      </c>
      <c r="D4215" s="545">
        <v>763.01</v>
      </c>
      <c r="E4215" s="375">
        <v>0</v>
      </c>
      <c r="F4215" s="45">
        <f t="shared" si="512"/>
        <v>0</v>
      </c>
      <c r="G4215" s="46">
        <f t="shared" si="515"/>
        <v>0</v>
      </c>
      <c r="H4215" s="45">
        <f t="shared" si="516"/>
        <v>0</v>
      </c>
    </row>
    <row r="4216" spans="1:8" ht="22.5">
      <c r="A4216" s="4">
        <v>416030076</v>
      </c>
      <c r="B4216" s="140" t="s">
        <v>1962</v>
      </c>
      <c r="C4216" s="140" t="s">
        <v>8674</v>
      </c>
      <c r="D4216" s="545">
        <v>814.49</v>
      </c>
      <c r="E4216" s="375">
        <v>0</v>
      </c>
      <c r="F4216" s="45">
        <f t="shared" si="512"/>
        <v>0</v>
      </c>
      <c r="G4216" s="46">
        <f t="shared" si="515"/>
        <v>0</v>
      </c>
      <c r="H4216" s="45">
        <f t="shared" si="516"/>
        <v>0</v>
      </c>
    </row>
    <row r="4217" spans="1:8" ht="22.5">
      <c r="A4217" s="4">
        <v>416030084</v>
      </c>
      <c r="B4217" s="140" t="s">
        <v>1963</v>
      </c>
      <c r="C4217" s="140" t="s">
        <v>5446</v>
      </c>
      <c r="D4217" s="545">
        <v>1077.1500000000001</v>
      </c>
      <c r="E4217" s="375">
        <v>0</v>
      </c>
      <c r="F4217" s="45">
        <f t="shared" si="512"/>
        <v>0</v>
      </c>
      <c r="G4217" s="46">
        <f t="shared" si="515"/>
        <v>0</v>
      </c>
      <c r="H4217" s="45">
        <f t="shared" si="516"/>
        <v>0</v>
      </c>
    </row>
    <row r="4218" spans="1:8" ht="22.5">
      <c r="A4218" s="4">
        <v>416030092</v>
      </c>
      <c r="B4218" s="140" t="s">
        <v>1964</v>
      </c>
      <c r="C4218" s="140" t="s">
        <v>5447</v>
      </c>
      <c r="D4218" s="545">
        <v>4037.41</v>
      </c>
      <c r="E4218" s="375">
        <v>0</v>
      </c>
      <c r="F4218" s="45">
        <f t="shared" si="512"/>
        <v>0</v>
      </c>
      <c r="G4218" s="46">
        <f t="shared" si="515"/>
        <v>0</v>
      </c>
      <c r="H4218" s="45">
        <f t="shared" si="516"/>
        <v>0</v>
      </c>
    </row>
    <row r="4219" spans="1:8" ht="22.5">
      <c r="A4219" s="4">
        <v>416030149</v>
      </c>
      <c r="B4219" s="140" t="s">
        <v>1965</v>
      </c>
      <c r="C4219" s="140" t="s">
        <v>5448</v>
      </c>
      <c r="D4219" s="545">
        <v>2234.19</v>
      </c>
      <c r="E4219" s="375">
        <v>0</v>
      </c>
      <c r="F4219" s="45">
        <f t="shared" ref="F4219:F4279" si="517">D4219*E4219</f>
        <v>0</v>
      </c>
      <c r="G4219" s="46">
        <f t="shared" si="515"/>
        <v>0</v>
      </c>
      <c r="H4219" s="45">
        <f t="shared" si="516"/>
        <v>0</v>
      </c>
    </row>
    <row r="4220" spans="1:8" ht="22.5">
      <c r="A4220" s="4">
        <v>416030173</v>
      </c>
      <c r="B4220" s="140" t="s">
        <v>1966</v>
      </c>
      <c r="C4220" s="140" t="s">
        <v>8675</v>
      </c>
      <c r="D4220" s="545">
        <v>1528.25</v>
      </c>
      <c r="E4220" s="375">
        <v>0</v>
      </c>
      <c r="F4220" s="45">
        <f t="shared" si="517"/>
        <v>0</v>
      </c>
      <c r="G4220" s="46">
        <f t="shared" si="515"/>
        <v>0</v>
      </c>
      <c r="H4220" s="45">
        <f t="shared" si="516"/>
        <v>0</v>
      </c>
    </row>
    <row r="4221" spans="1:8" ht="22.5">
      <c r="A4221" s="4">
        <v>416030190</v>
      </c>
      <c r="B4221" s="140" t="s">
        <v>2049</v>
      </c>
      <c r="C4221" s="140" t="s">
        <v>6650</v>
      </c>
      <c r="D4221" s="545">
        <v>390.72</v>
      </c>
      <c r="E4221" s="375">
        <v>0</v>
      </c>
      <c r="F4221" s="45">
        <f t="shared" si="517"/>
        <v>0</v>
      </c>
      <c r="G4221" s="46">
        <f t="shared" si="515"/>
        <v>0</v>
      </c>
      <c r="H4221" s="45">
        <f t="shared" si="516"/>
        <v>0</v>
      </c>
    </row>
    <row r="4222" spans="1:8" ht="22.5">
      <c r="A4222" s="4">
        <v>416030211</v>
      </c>
      <c r="B4222" s="140" t="s">
        <v>3385</v>
      </c>
      <c r="C4222" s="140" t="s">
        <v>6651</v>
      </c>
      <c r="D4222" s="545">
        <v>791.49</v>
      </c>
      <c r="E4222" s="375">
        <v>0</v>
      </c>
      <c r="F4222" s="45">
        <f t="shared" si="517"/>
        <v>0</v>
      </c>
      <c r="G4222" s="46">
        <f t="shared" si="515"/>
        <v>0</v>
      </c>
      <c r="H4222" s="45">
        <f t="shared" si="516"/>
        <v>0</v>
      </c>
    </row>
    <row r="4223" spans="1:8" ht="22.5">
      <c r="A4223" s="4">
        <v>416030246</v>
      </c>
      <c r="B4223" s="140" t="s">
        <v>3386</v>
      </c>
      <c r="C4223" s="140" t="s">
        <v>6652</v>
      </c>
      <c r="D4223" s="545">
        <v>1703.73</v>
      </c>
      <c r="E4223" s="375">
        <v>0</v>
      </c>
      <c r="F4223" s="45">
        <f t="shared" si="517"/>
        <v>0</v>
      </c>
      <c r="G4223" s="46">
        <f t="shared" si="515"/>
        <v>0</v>
      </c>
      <c r="H4223" s="45">
        <f t="shared" si="516"/>
        <v>0</v>
      </c>
    </row>
    <row r="4224" spans="1:8" ht="22.5">
      <c r="A4224" s="4">
        <v>416030254</v>
      </c>
      <c r="B4224" s="140" t="s">
        <v>2050</v>
      </c>
      <c r="C4224" s="140" t="s">
        <v>2051</v>
      </c>
      <c r="D4224" s="545">
        <v>3812.42</v>
      </c>
      <c r="E4224" s="375">
        <v>0</v>
      </c>
      <c r="F4224" s="45">
        <f t="shared" si="517"/>
        <v>0</v>
      </c>
      <c r="G4224" s="46">
        <f t="shared" si="515"/>
        <v>0</v>
      </c>
      <c r="H4224" s="45">
        <f t="shared" si="516"/>
        <v>0</v>
      </c>
    </row>
    <row r="4225" spans="1:8" ht="22.5">
      <c r="A4225" s="4">
        <v>416030262</v>
      </c>
      <c r="B4225" s="140" t="s">
        <v>3387</v>
      </c>
      <c r="C4225" s="140" t="s">
        <v>5450</v>
      </c>
      <c r="D4225" s="545">
        <v>4956.1400000000003</v>
      </c>
      <c r="E4225" s="375">
        <v>0</v>
      </c>
      <c r="F4225" s="45">
        <f t="shared" si="517"/>
        <v>0</v>
      </c>
      <c r="G4225" s="46">
        <f t="shared" si="515"/>
        <v>0</v>
      </c>
      <c r="H4225" s="45">
        <f t="shared" si="516"/>
        <v>0</v>
      </c>
    </row>
    <row r="4226" spans="1:8" ht="22.5">
      <c r="A4226" s="4">
        <v>416030270</v>
      </c>
      <c r="B4226" s="140" t="s">
        <v>3388</v>
      </c>
      <c r="C4226" s="140" t="s">
        <v>3776</v>
      </c>
      <c r="D4226" s="545">
        <v>7384.78</v>
      </c>
      <c r="E4226" s="375">
        <v>0</v>
      </c>
      <c r="F4226" s="45">
        <f t="shared" si="517"/>
        <v>0</v>
      </c>
      <c r="G4226" s="46">
        <f t="shared" si="515"/>
        <v>0</v>
      </c>
      <c r="H4226" s="45">
        <f t="shared" si="516"/>
        <v>0</v>
      </c>
    </row>
    <row r="4227" spans="1:8" ht="22.5">
      <c r="A4227" s="4">
        <v>416030297</v>
      </c>
      <c r="B4227" s="140" t="s">
        <v>3389</v>
      </c>
      <c r="C4227" s="140" t="s">
        <v>5451</v>
      </c>
      <c r="D4227" s="545">
        <v>3787.07</v>
      </c>
      <c r="E4227" s="375">
        <v>0</v>
      </c>
      <c r="F4227" s="45">
        <f t="shared" si="517"/>
        <v>0</v>
      </c>
      <c r="G4227" s="46">
        <f t="shared" si="515"/>
        <v>0</v>
      </c>
      <c r="H4227" s="45">
        <f t="shared" si="516"/>
        <v>0</v>
      </c>
    </row>
    <row r="4228" spans="1:8" ht="22.5">
      <c r="A4228" s="4">
        <v>416030300</v>
      </c>
      <c r="B4228" s="140" t="s">
        <v>3390</v>
      </c>
      <c r="C4228" s="140" t="s">
        <v>3777</v>
      </c>
      <c r="D4228" s="545">
        <v>2269.04</v>
      </c>
      <c r="E4228" s="375">
        <v>0</v>
      </c>
      <c r="F4228" s="45">
        <f t="shared" si="517"/>
        <v>0</v>
      </c>
      <c r="G4228" s="46">
        <f t="shared" si="515"/>
        <v>0</v>
      </c>
      <c r="H4228" s="45">
        <f t="shared" si="516"/>
        <v>0</v>
      </c>
    </row>
    <row r="4229" spans="1:8" ht="22.5">
      <c r="A4229" s="4">
        <v>416030351</v>
      </c>
      <c r="B4229" s="140" t="s">
        <v>3391</v>
      </c>
      <c r="C4229" s="140" t="s">
        <v>5452</v>
      </c>
      <c r="D4229" s="545">
        <v>2949.76</v>
      </c>
      <c r="E4229" s="375">
        <v>0</v>
      </c>
      <c r="F4229" s="45">
        <f t="shared" si="517"/>
        <v>0</v>
      </c>
      <c r="G4229" s="46">
        <f t="shared" si="515"/>
        <v>0</v>
      </c>
      <c r="H4229" s="45">
        <f t="shared" si="516"/>
        <v>0</v>
      </c>
    </row>
    <row r="4230" spans="1:8" ht="22.5">
      <c r="B4230" s="140" t="s">
        <v>3392</v>
      </c>
      <c r="C4230" s="140" t="s">
        <v>6653</v>
      </c>
      <c r="D4230" s="545">
        <v>2125.44</v>
      </c>
      <c r="E4230" s="375">
        <v>0</v>
      </c>
      <c r="F4230" s="45">
        <f t="shared" si="517"/>
        <v>0</v>
      </c>
      <c r="G4230" s="46">
        <f t="shared" si="515"/>
        <v>0</v>
      </c>
      <c r="H4230" s="45">
        <f t="shared" si="516"/>
        <v>0</v>
      </c>
    </row>
    <row r="4231" spans="1:8" ht="22.5">
      <c r="B4231" s="140" t="s">
        <v>2052</v>
      </c>
      <c r="C4231" s="140" t="s">
        <v>2053</v>
      </c>
      <c r="D4231" s="545">
        <v>991.91</v>
      </c>
      <c r="E4231" s="375">
        <v>0</v>
      </c>
      <c r="F4231" s="45">
        <f t="shared" si="517"/>
        <v>0</v>
      </c>
      <c r="G4231" s="46">
        <f t="shared" si="515"/>
        <v>0</v>
      </c>
      <c r="H4231" s="45">
        <f t="shared" si="516"/>
        <v>0</v>
      </c>
    </row>
    <row r="4232" spans="1:8" ht="22.5">
      <c r="A4232" s="4">
        <v>416040020</v>
      </c>
      <c r="B4232" s="140" t="s">
        <v>1967</v>
      </c>
      <c r="C4232" s="140" t="s">
        <v>5453</v>
      </c>
      <c r="D4232" s="545">
        <v>2125.46</v>
      </c>
      <c r="E4232" s="375">
        <v>0</v>
      </c>
      <c r="F4232" s="45">
        <f t="shared" si="517"/>
        <v>0</v>
      </c>
      <c r="G4232" s="46">
        <f t="shared" si="515"/>
        <v>0</v>
      </c>
      <c r="H4232" s="45">
        <f t="shared" si="516"/>
        <v>0</v>
      </c>
    </row>
    <row r="4233" spans="1:8" ht="22.5">
      <c r="A4233" s="4">
        <v>416040039</v>
      </c>
      <c r="B4233" s="140" t="s">
        <v>2054</v>
      </c>
      <c r="C4233" s="140" t="s">
        <v>3773</v>
      </c>
      <c r="D4233" s="545">
        <v>5818.68</v>
      </c>
      <c r="E4233" s="375">
        <v>0</v>
      </c>
      <c r="F4233" s="45">
        <f t="shared" si="517"/>
        <v>0</v>
      </c>
      <c r="G4233" s="46">
        <f t="shared" si="515"/>
        <v>0</v>
      </c>
      <c r="H4233" s="45">
        <f t="shared" si="516"/>
        <v>0</v>
      </c>
    </row>
    <row r="4234" spans="1:8" ht="22.5">
      <c r="A4234" s="4">
        <v>416040047</v>
      </c>
      <c r="B4234" s="140" t="s">
        <v>2055</v>
      </c>
      <c r="C4234" s="140" t="s">
        <v>2056</v>
      </c>
      <c r="D4234" s="545">
        <v>2836.3</v>
      </c>
      <c r="E4234" s="375">
        <v>0</v>
      </c>
      <c r="F4234" s="45">
        <f t="shared" si="517"/>
        <v>0</v>
      </c>
      <c r="G4234" s="46">
        <f t="shared" si="515"/>
        <v>0</v>
      </c>
      <c r="H4234" s="45">
        <f t="shared" si="516"/>
        <v>0</v>
      </c>
    </row>
    <row r="4235" spans="1:8" ht="22.5">
      <c r="A4235" s="4">
        <v>416040055</v>
      </c>
      <c r="B4235" s="140" t="s">
        <v>3393</v>
      </c>
      <c r="C4235" s="140" t="s">
        <v>5454</v>
      </c>
      <c r="D4235" s="545">
        <v>910.5</v>
      </c>
      <c r="E4235" s="375">
        <v>0</v>
      </c>
      <c r="F4235" s="45">
        <f t="shared" si="517"/>
        <v>0</v>
      </c>
      <c r="G4235" s="46">
        <f t="shared" si="515"/>
        <v>0</v>
      </c>
      <c r="H4235" s="45">
        <f t="shared" si="516"/>
        <v>0</v>
      </c>
    </row>
    <row r="4236" spans="1:8" ht="22.5">
      <c r="A4236" s="4">
        <v>416040071</v>
      </c>
      <c r="B4236" s="140" t="s">
        <v>2057</v>
      </c>
      <c r="C4236" s="140" t="s">
        <v>5455</v>
      </c>
      <c r="D4236" s="545">
        <v>910.5</v>
      </c>
      <c r="E4236" s="375">
        <v>0</v>
      </c>
      <c r="F4236" s="45">
        <f t="shared" si="517"/>
        <v>0</v>
      </c>
      <c r="G4236" s="46">
        <f t="shared" si="515"/>
        <v>0</v>
      </c>
      <c r="H4236" s="45">
        <f t="shared" si="516"/>
        <v>0</v>
      </c>
    </row>
    <row r="4237" spans="1:8" ht="22.5">
      <c r="A4237" s="4">
        <v>416040101</v>
      </c>
      <c r="B4237" s="140" t="s">
        <v>3394</v>
      </c>
      <c r="C4237" s="140" t="s">
        <v>3778</v>
      </c>
      <c r="D4237" s="545">
        <v>4430.87</v>
      </c>
      <c r="E4237" s="375">
        <v>0</v>
      </c>
      <c r="F4237" s="45">
        <f t="shared" si="517"/>
        <v>0</v>
      </c>
      <c r="G4237" s="46">
        <f t="shared" si="515"/>
        <v>0</v>
      </c>
      <c r="H4237" s="45">
        <f t="shared" si="516"/>
        <v>0</v>
      </c>
    </row>
    <row r="4238" spans="1:8" ht="22.5">
      <c r="A4238" s="4">
        <v>416040110</v>
      </c>
      <c r="B4238" s="140" t="s">
        <v>3395</v>
      </c>
      <c r="C4238" s="140" t="s">
        <v>5456</v>
      </c>
      <c r="D4238" s="545">
        <v>5907.83</v>
      </c>
      <c r="E4238" s="375">
        <v>0</v>
      </c>
      <c r="F4238" s="45">
        <f t="shared" si="517"/>
        <v>0</v>
      </c>
      <c r="G4238" s="46">
        <f t="shared" si="515"/>
        <v>0</v>
      </c>
      <c r="H4238" s="45">
        <f t="shared" si="516"/>
        <v>0</v>
      </c>
    </row>
    <row r="4239" spans="1:8" ht="22.5">
      <c r="A4239" s="4">
        <v>416040128</v>
      </c>
      <c r="B4239" s="140" t="s">
        <v>3396</v>
      </c>
      <c r="C4239" s="140" t="s">
        <v>5457</v>
      </c>
      <c r="D4239" s="545">
        <v>791.49</v>
      </c>
      <c r="E4239" s="375">
        <v>0</v>
      </c>
      <c r="F4239" s="45">
        <f t="shared" si="517"/>
        <v>0</v>
      </c>
      <c r="G4239" s="46">
        <f t="shared" ref="G4239:G4299" si="518">E4239/12</f>
        <v>0</v>
      </c>
      <c r="H4239" s="45">
        <f t="shared" ref="H4239:H4299" si="519">F4239/12</f>
        <v>0</v>
      </c>
    </row>
    <row r="4240" spans="1:8" ht="22.5">
      <c r="A4240" s="4">
        <v>416040144</v>
      </c>
      <c r="B4240" s="140" t="s">
        <v>3397</v>
      </c>
      <c r="C4240" s="140" t="s">
        <v>5458</v>
      </c>
      <c r="D4240" s="545">
        <v>910.5</v>
      </c>
      <c r="E4240" s="375">
        <v>0</v>
      </c>
      <c r="F4240" s="45">
        <f t="shared" si="517"/>
        <v>0</v>
      </c>
      <c r="G4240" s="46">
        <f t="shared" si="518"/>
        <v>0</v>
      </c>
      <c r="H4240" s="45">
        <f t="shared" si="519"/>
        <v>0</v>
      </c>
    </row>
    <row r="4241" spans="1:8" ht="22.5">
      <c r="A4241" s="4">
        <v>416040209</v>
      </c>
      <c r="B4241" s="140" t="s">
        <v>3398</v>
      </c>
      <c r="C4241" s="140" t="s">
        <v>5459</v>
      </c>
      <c r="D4241" s="545">
        <v>910.5</v>
      </c>
      <c r="E4241" s="375">
        <v>0</v>
      </c>
      <c r="F4241" s="45">
        <f t="shared" si="517"/>
        <v>0</v>
      </c>
      <c r="G4241" s="46">
        <f t="shared" si="518"/>
        <v>0</v>
      </c>
      <c r="H4241" s="45">
        <f t="shared" si="519"/>
        <v>0</v>
      </c>
    </row>
    <row r="4242" spans="1:8" ht="22.5">
      <c r="A4242" s="4">
        <v>416040217</v>
      </c>
      <c r="B4242" s="140" t="s">
        <v>2058</v>
      </c>
      <c r="C4242" s="140" t="s">
        <v>6654</v>
      </c>
      <c r="D4242" s="545">
        <v>1028.92</v>
      </c>
      <c r="E4242" s="375">
        <v>0</v>
      </c>
      <c r="F4242" s="45">
        <f t="shared" si="517"/>
        <v>0</v>
      </c>
      <c r="G4242" s="46">
        <f t="shared" si="518"/>
        <v>0</v>
      </c>
      <c r="H4242" s="45">
        <f t="shared" si="519"/>
        <v>0</v>
      </c>
    </row>
    <row r="4243" spans="1:8" ht="22.5">
      <c r="A4243" s="4">
        <v>416040225</v>
      </c>
      <c r="B4243" s="140" t="s">
        <v>3399</v>
      </c>
      <c r="C4243" s="140" t="s">
        <v>6655</v>
      </c>
      <c r="D4243" s="545">
        <v>4186.6400000000003</v>
      </c>
      <c r="E4243" s="375">
        <v>0</v>
      </c>
      <c r="F4243" s="45">
        <f t="shared" si="517"/>
        <v>0</v>
      </c>
      <c r="G4243" s="46">
        <f t="shared" si="518"/>
        <v>0</v>
      </c>
      <c r="H4243" s="45">
        <f t="shared" si="519"/>
        <v>0</v>
      </c>
    </row>
    <row r="4244" spans="1:8" ht="22.5">
      <c r="A4244" s="4">
        <v>416040233</v>
      </c>
      <c r="B4244" s="140" t="s">
        <v>1968</v>
      </c>
      <c r="C4244" s="140" t="s">
        <v>5460</v>
      </c>
      <c r="D4244" s="545">
        <v>1252.5999999999999</v>
      </c>
      <c r="E4244" s="375">
        <v>0</v>
      </c>
      <c r="F4244" s="45">
        <f t="shared" si="517"/>
        <v>0</v>
      </c>
      <c r="G4244" s="46">
        <f t="shared" si="518"/>
        <v>0</v>
      </c>
      <c r="H4244" s="45">
        <f t="shared" si="519"/>
        <v>0</v>
      </c>
    </row>
    <row r="4245" spans="1:8" ht="22.5">
      <c r="A4245" s="4">
        <v>416040250</v>
      </c>
      <c r="B4245" s="140" t="s">
        <v>1969</v>
      </c>
      <c r="C4245" s="140" t="s">
        <v>6656</v>
      </c>
      <c r="D4245" s="545">
        <v>2023.53</v>
      </c>
      <c r="E4245" s="375">
        <v>0</v>
      </c>
      <c r="F4245" s="45">
        <f t="shared" si="517"/>
        <v>0</v>
      </c>
      <c r="G4245" s="46">
        <f t="shared" si="518"/>
        <v>0</v>
      </c>
      <c r="H4245" s="45">
        <f t="shared" si="519"/>
        <v>0</v>
      </c>
    </row>
    <row r="4246" spans="1:8" ht="22.5">
      <c r="A4246" s="4">
        <v>416040268</v>
      </c>
      <c r="B4246" s="140" t="s">
        <v>1970</v>
      </c>
      <c r="C4246" s="140" t="s">
        <v>5461</v>
      </c>
      <c r="D4246" s="545">
        <v>5376.53</v>
      </c>
      <c r="E4246" s="375">
        <v>0</v>
      </c>
      <c r="F4246" s="45">
        <f t="shared" si="517"/>
        <v>0</v>
      </c>
      <c r="G4246" s="46">
        <f t="shared" si="518"/>
        <v>0</v>
      </c>
      <c r="H4246" s="45">
        <f t="shared" si="519"/>
        <v>0</v>
      </c>
    </row>
    <row r="4247" spans="1:8" ht="22.5">
      <c r="B4247" s="140" t="s">
        <v>1971</v>
      </c>
      <c r="C4247" s="140" t="s">
        <v>5462</v>
      </c>
      <c r="D4247" s="545">
        <v>4138.2700000000004</v>
      </c>
      <c r="E4247" s="375">
        <v>0</v>
      </c>
      <c r="F4247" s="45">
        <f t="shared" si="517"/>
        <v>0</v>
      </c>
      <c r="G4247" s="46">
        <f t="shared" si="518"/>
        <v>0</v>
      </c>
      <c r="H4247" s="45">
        <f t="shared" si="519"/>
        <v>0</v>
      </c>
    </row>
    <row r="4248" spans="1:8" ht="22.5">
      <c r="B4248" s="140" t="s">
        <v>1972</v>
      </c>
      <c r="C4248" s="140" t="s">
        <v>8676</v>
      </c>
      <c r="D4248" s="545">
        <v>4098.74</v>
      </c>
      <c r="E4248" s="375">
        <v>0</v>
      </c>
      <c r="F4248" s="45">
        <f t="shared" si="517"/>
        <v>0</v>
      </c>
      <c r="G4248" s="46">
        <f t="shared" si="518"/>
        <v>0</v>
      </c>
      <c r="H4248" s="45">
        <f t="shared" si="519"/>
        <v>0</v>
      </c>
    </row>
    <row r="4249" spans="1:8" ht="22.5">
      <c r="B4249" s="140" t="s">
        <v>1973</v>
      </c>
      <c r="C4249" s="140" t="s">
        <v>5463</v>
      </c>
      <c r="D4249" s="545">
        <v>3494.28</v>
      </c>
      <c r="E4249" s="375">
        <v>0</v>
      </c>
      <c r="F4249" s="45">
        <f t="shared" si="517"/>
        <v>0</v>
      </c>
      <c r="G4249" s="46">
        <f t="shared" si="518"/>
        <v>0</v>
      </c>
      <c r="H4249" s="45">
        <f t="shared" si="519"/>
        <v>0</v>
      </c>
    </row>
    <row r="4250" spans="1:8" ht="22.5">
      <c r="B4250" s="140" t="s">
        <v>1974</v>
      </c>
      <c r="C4250" s="140" t="s">
        <v>5464</v>
      </c>
      <c r="D4250" s="545">
        <v>2125.44</v>
      </c>
      <c r="E4250" s="375">
        <v>0</v>
      </c>
      <c r="F4250" s="45">
        <f t="shared" si="517"/>
        <v>0</v>
      </c>
      <c r="G4250" s="46">
        <f t="shared" si="518"/>
        <v>0</v>
      </c>
      <c r="H4250" s="45">
        <f t="shared" si="519"/>
        <v>0</v>
      </c>
    </row>
    <row r="4251" spans="1:8" ht="22.5">
      <c r="B4251" s="140" t="s">
        <v>1975</v>
      </c>
      <c r="C4251" s="140" t="s">
        <v>5465</v>
      </c>
      <c r="D4251" s="545">
        <v>3872.57</v>
      </c>
      <c r="E4251" s="375">
        <v>0</v>
      </c>
      <c r="F4251" s="45">
        <f t="shared" si="517"/>
        <v>0</v>
      </c>
      <c r="G4251" s="46">
        <f t="shared" si="518"/>
        <v>0</v>
      </c>
      <c r="H4251" s="45">
        <f t="shared" si="519"/>
        <v>0</v>
      </c>
    </row>
    <row r="4252" spans="1:8" ht="22.5">
      <c r="B4252" s="140" t="s">
        <v>1976</v>
      </c>
      <c r="C4252" s="140" t="s">
        <v>5466</v>
      </c>
      <c r="D4252" s="545">
        <v>5507.03</v>
      </c>
      <c r="E4252" s="375">
        <v>0</v>
      </c>
      <c r="F4252" s="45">
        <f t="shared" si="517"/>
        <v>0</v>
      </c>
      <c r="G4252" s="46">
        <f t="shared" si="518"/>
        <v>0</v>
      </c>
      <c r="H4252" s="45">
        <f t="shared" si="519"/>
        <v>0</v>
      </c>
    </row>
    <row r="4253" spans="1:8" ht="33.75">
      <c r="B4253" s="140" t="s">
        <v>1977</v>
      </c>
      <c r="C4253" s="140" t="s">
        <v>6657</v>
      </c>
      <c r="D4253" s="545">
        <v>6569.67</v>
      </c>
      <c r="E4253" s="375">
        <v>0</v>
      </c>
      <c r="F4253" s="45">
        <f t="shared" si="517"/>
        <v>0</v>
      </c>
      <c r="G4253" s="46">
        <f t="shared" si="518"/>
        <v>0</v>
      </c>
      <c r="H4253" s="45">
        <f t="shared" si="519"/>
        <v>0</v>
      </c>
    </row>
    <row r="4254" spans="1:8" ht="22.5">
      <c r="B4254" s="140" t="s">
        <v>3400</v>
      </c>
      <c r="C4254" s="140" t="s">
        <v>5467</v>
      </c>
      <c r="D4254" s="545">
        <v>873.45</v>
      </c>
      <c r="E4254" s="375">
        <v>0</v>
      </c>
      <c r="F4254" s="45">
        <f t="shared" si="517"/>
        <v>0</v>
      </c>
      <c r="G4254" s="46">
        <f t="shared" si="518"/>
        <v>0</v>
      </c>
      <c r="H4254" s="45">
        <f t="shared" si="519"/>
        <v>0</v>
      </c>
    </row>
    <row r="4255" spans="1:8" ht="22.5">
      <c r="B4255" s="140" t="s">
        <v>3401</v>
      </c>
      <c r="C4255" s="140" t="s">
        <v>5468</v>
      </c>
      <c r="D4255" s="545">
        <v>1042.43</v>
      </c>
      <c r="E4255" s="375">
        <v>0</v>
      </c>
      <c r="F4255" s="45">
        <f t="shared" si="517"/>
        <v>0</v>
      </c>
      <c r="G4255" s="46">
        <f t="shared" si="518"/>
        <v>0</v>
      </c>
      <c r="H4255" s="45">
        <f t="shared" si="519"/>
        <v>0</v>
      </c>
    </row>
    <row r="4256" spans="1:8" ht="22.5">
      <c r="B4256" s="140" t="s">
        <v>3402</v>
      </c>
      <c r="C4256" s="140" t="s">
        <v>5469</v>
      </c>
      <c r="D4256" s="545">
        <v>1100</v>
      </c>
      <c r="E4256" s="375">
        <v>0</v>
      </c>
      <c r="F4256" s="45">
        <f t="shared" si="517"/>
        <v>0</v>
      </c>
      <c r="G4256" s="46">
        <f t="shared" si="518"/>
        <v>0</v>
      </c>
      <c r="H4256" s="45">
        <f t="shared" si="519"/>
        <v>0</v>
      </c>
    </row>
    <row r="4257" spans="2:8" ht="33.75">
      <c r="B4257" s="140" t="s">
        <v>2059</v>
      </c>
      <c r="C4257" s="140" t="s">
        <v>8677</v>
      </c>
      <c r="D4257" s="545">
        <v>4551.8</v>
      </c>
      <c r="E4257" s="375">
        <v>0</v>
      </c>
      <c r="F4257" s="45">
        <f t="shared" si="517"/>
        <v>0</v>
      </c>
      <c r="G4257" s="46">
        <f t="shared" si="518"/>
        <v>0</v>
      </c>
      <c r="H4257" s="45">
        <f t="shared" si="519"/>
        <v>0</v>
      </c>
    </row>
    <row r="4258" spans="2:8" ht="22.5">
      <c r="B4258" s="140" t="s">
        <v>2060</v>
      </c>
      <c r="C4258" s="140" t="s">
        <v>2061</v>
      </c>
      <c r="D4258" s="545">
        <v>2795.42</v>
      </c>
      <c r="E4258" s="375">
        <v>0</v>
      </c>
      <c r="F4258" s="45">
        <f t="shared" si="517"/>
        <v>0</v>
      </c>
      <c r="G4258" s="46">
        <f t="shared" si="518"/>
        <v>0</v>
      </c>
      <c r="H4258" s="45">
        <f t="shared" si="519"/>
        <v>0</v>
      </c>
    </row>
    <row r="4259" spans="2:8" ht="22.5">
      <c r="B4259" s="140" t="s">
        <v>3403</v>
      </c>
      <c r="C4259" s="140" t="s">
        <v>3774</v>
      </c>
      <c r="D4259" s="545">
        <v>1700.36</v>
      </c>
      <c r="E4259" s="375">
        <v>0</v>
      </c>
      <c r="F4259" s="45">
        <f t="shared" si="517"/>
        <v>0</v>
      </c>
      <c r="G4259" s="46">
        <f t="shared" si="518"/>
        <v>0</v>
      </c>
      <c r="H4259" s="45">
        <f t="shared" si="519"/>
        <v>0</v>
      </c>
    </row>
    <row r="4260" spans="2:8" ht="22.5">
      <c r="B4260" s="140" t="s">
        <v>3404</v>
      </c>
      <c r="C4260" s="140" t="s">
        <v>3779</v>
      </c>
      <c r="D4260" s="545">
        <v>1356.75</v>
      </c>
      <c r="E4260" s="375">
        <v>0</v>
      </c>
      <c r="F4260" s="45">
        <f t="shared" si="517"/>
        <v>0</v>
      </c>
      <c r="G4260" s="46">
        <f t="shared" si="518"/>
        <v>0</v>
      </c>
      <c r="H4260" s="45">
        <f t="shared" si="519"/>
        <v>0</v>
      </c>
    </row>
    <row r="4261" spans="2:8" ht="22.5">
      <c r="B4261" s="140" t="s">
        <v>3405</v>
      </c>
      <c r="C4261" s="140" t="s">
        <v>6658</v>
      </c>
      <c r="D4261" s="545">
        <v>1763.78</v>
      </c>
      <c r="E4261" s="375">
        <v>0</v>
      </c>
      <c r="F4261" s="45">
        <f t="shared" si="517"/>
        <v>0</v>
      </c>
      <c r="G4261" s="46">
        <f t="shared" si="518"/>
        <v>0</v>
      </c>
      <c r="H4261" s="45">
        <f t="shared" si="519"/>
        <v>0</v>
      </c>
    </row>
    <row r="4262" spans="2:8" ht="22.5">
      <c r="B4262" s="140" t="s">
        <v>3406</v>
      </c>
      <c r="C4262" s="140" t="s">
        <v>6659</v>
      </c>
      <c r="D4262" s="545">
        <v>5053.59</v>
      </c>
      <c r="E4262" s="375">
        <v>0</v>
      </c>
      <c r="F4262" s="45">
        <f t="shared" si="517"/>
        <v>0</v>
      </c>
      <c r="G4262" s="46">
        <f t="shared" si="518"/>
        <v>0</v>
      </c>
      <c r="H4262" s="45">
        <f t="shared" si="519"/>
        <v>0</v>
      </c>
    </row>
    <row r="4263" spans="2:8" ht="22.5">
      <c r="B4263" s="140" t="s">
        <v>3407</v>
      </c>
      <c r="C4263" s="140" t="s">
        <v>6660</v>
      </c>
      <c r="D4263" s="545">
        <v>6569.67</v>
      </c>
      <c r="E4263" s="375">
        <v>0</v>
      </c>
      <c r="F4263" s="45">
        <f t="shared" si="517"/>
        <v>0</v>
      </c>
      <c r="G4263" s="46">
        <f t="shared" si="518"/>
        <v>0</v>
      </c>
      <c r="H4263" s="45">
        <f t="shared" si="519"/>
        <v>0</v>
      </c>
    </row>
    <row r="4264" spans="2:8" ht="22.5">
      <c r="B4264" s="140" t="s">
        <v>3408</v>
      </c>
      <c r="C4264" s="140" t="s">
        <v>6661</v>
      </c>
      <c r="D4264" s="545">
        <v>5053.59</v>
      </c>
      <c r="E4264" s="375">
        <v>0</v>
      </c>
      <c r="F4264" s="45">
        <f t="shared" si="517"/>
        <v>0</v>
      </c>
      <c r="G4264" s="46">
        <f t="shared" si="518"/>
        <v>0</v>
      </c>
      <c r="H4264" s="45">
        <f t="shared" si="519"/>
        <v>0</v>
      </c>
    </row>
    <row r="4265" spans="2:8" ht="22.5">
      <c r="B4265" s="140" t="s">
        <v>6550</v>
      </c>
      <c r="C4265" s="140" t="s">
        <v>6551</v>
      </c>
      <c r="D4265" s="545">
        <v>2888.96</v>
      </c>
      <c r="E4265" s="375">
        <v>0</v>
      </c>
      <c r="F4265" s="45">
        <f t="shared" si="517"/>
        <v>0</v>
      </c>
      <c r="G4265" s="46">
        <f t="shared" si="518"/>
        <v>0</v>
      </c>
      <c r="H4265" s="45">
        <f t="shared" si="519"/>
        <v>0</v>
      </c>
    </row>
    <row r="4266" spans="2:8" ht="22.5">
      <c r="B4266" s="140" t="s">
        <v>1978</v>
      </c>
      <c r="C4266" s="140" t="s">
        <v>6662</v>
      </c>
      <c r="D4266" s="545">
        <v>5556.76</v>
      </c>
      <c r="E4266" s="375">
        <v>0</v>
      </c>
      <c r="F4266" s="45">
        <f t="shared" si="517"/>
        <v>0</v>
      </c>
      <c r="G4266" s="46">
        <f t="shared" si="518"/>
        <v>0</v>
      </c>
      <c r="H4266" s="45">
        <f t="shared" si="519"/>
        <v>0</v>
      </c>
    </row>
    <row r="4267" spans="2:8" ht="22.5">
      <c r="B4267" s="140" t="s">
        <v>1979</v>
      </c>
      <c r="C4267" s="140" t="s">
        <v>5470</v>
      </c>
      <c r="D4267" s="545">
        <v>1971.77</v>
      </c>
      <c r="E4267" s="375">
        <v>0</v>
      </c>
      <c r="F4267" s="45">
        <f t="shared" si="517"/>
        <v>0</v>
      </c>
      <c r="G4267" s="46">
        <f t="shared" si="518"/>
        <v>0</v>
      </c>
      <c r="H4267" s="45">
        <f t="shared" si="519"/>
        <v>0</v>
      </c>
    </row>
    <row r="4268" spans="2:8" ht="22.5">
      <c r="B4268" s="140" t="s">
        <v>1980</v>
      </c>
      <c r="C4268" s="140" t="s">
        <v>5471</v>
      </c>
      <c r="D4268" s="545">
        <v>6340.82</v>
      </c>
      <c r="E4268" s="375">
        <v>0</v>
      </c>
      <c r="F4268" s="45">
        <f t="shared" si="517"/>
        <v>0</v>
      </c>
      <c r="G4268" s="46">
        <f t="shared" si="518"/>
        <v>0</v>
      </c>
      <c r="H4268" s="45">
        <f t="shared" si="519"/>
        <v>0</v>
      </c>
    </row>
    <row r="4269" spans="2:8" ht="22.5">
      <c r="B4269" s="140" t="s">
        <v>1981</v>
      </c>
      <c r="C4269" s="140" t="s">
        <v>6663</v>
      </c>
      <c r="D4269" s="545">
        <v>991.89</v>
      </c>
      <c r="E4269" s="375">
        <v>0</v>
      </c>
      <c r="F4269" s="45">
        <f t="shared" si="517"/>
        <v>0</v>
      </c>
      <c r="G4269" s="46">
        <f t="shared" si="518"/>
        <v>0</v>
      </c>
      <c r="H4269" s="45">
        <f t="shared" si="519"/>
        <v>0</v>
      </c>
    </row>
    <row r="4270" spans="2:8" ht="22.5">
      <c r="B4270" s="140" t="s">
        <v>1982</v>
      </c>
      <c r="C4270" s="140" t="s">
        <v>5472</v>
      </c>
      <c r="D4270" s="545">
        <v>5434.4</v>
      </c>
      <c r="E4270" s="375">
        <v>0</v>
      </c>
      <c r="F4270" s="45">
        <f t="shared" si="517"/>
        <v>0</v>
      </c>
      <c r="G4270" s="46">
        <f t="shared" si="518"/>
        <v>0</v>
      </c>
      <c r="H4270" s="45">
        <f t="shared" si="519"/>
        <v>0</v>
      </c>
    </row>
    <row r="4271" spans="2:8" ht="22.5">
      <c r="B4271" s="140" t="s">
        <v>3409</v>
      </c>
      <c r="C4271" s="140" t="s">
        <v>6664</v>
      </c>
      <c r="D4271" s="545">
        <v>5265.02</v>
      </c>
      <c r="E4271" s="375">
        <v>0</v>
      </c>
      <c r="F4271" s="45">
        <f t="shared" si="517"/>
        <v>0</v>
      </c>
      <c r="G4271" s="46">
        <f t="shared" si="518"/>
        <v>0</v>
      </c>
      <c r="H4271" s="45">
        <f t="shared" si="519"/>
        <v>0</v>
      </c>
    </row>
    <row r="4272" spans="2:8" ht="22.5">
      <c r="B4272" s="140" t="s">
        <v>3410</v>
      </c>
      <c r="C4272" s="140" t="s">
        <v>6665</v>
      </c>
      <c r="D4272" s="545">
        <v>6844.53</v>
      </c>
      <c r="E4272" s="375">
        <v>0</v>
      </c>
      <c r="F4272" s="45">
        <f t="shared" si="517"/>
        <v>0</v>
      </c>
      <c r="G4272" s="46">
        <f t="shared" si="518"/>
        <v>0</v>
      </c>
      <c r="H4272" s="45">
        <f t="shared" si="519"/>
        <v>0</v>
      </c>
    </row>
    <row r="4273" spans="1:8" ht="22.5">
      <c r="B4273" s="140" t="s">
        <v>3411</v>
      </c>
      <c r="C4273" s="140" t="s">
        <v>3798</v>
      </c>
      <c r="D4273" s="545">
        <v>5673.43</v>
      </c>
      <c r="E4273" s="375">
        <v>0</v>
      </c>
      <c r="F4273" s="45">
        <f t="shared" si="517"/>
        <v>0</v>
      </c>
      <c r="G4273" s="46">
        <f t="shared" si="518"/>
        <v>0</v>
      </c>
      <c r="H4273" s="45">
        <f t="shared" si="519"/>
        <v>0</v>
      </c>
    </row>
    <row r="4274" spans="1:8" ht="22.5">
      <c r="A4274" s="4">
        <v>416040276</v>
      </c>
      <c r="B4274" s="140" t="s">
        <v>1983</v>
      </c>
      <c r="C4274" s="140" t="s">
        <v>8678</v>
      </c>
      <c r="D4274" s="545">
        <v>1808.69</v>
      </c>
      <c r="E4274" s="375">
        <v>0</v>
      </c>
      <c r="F4274" s="45">
        <f t="shared" si="517"/>
        <v>0</v>
      </c>
      <c r="G4274" s="46">
        <f t="shared" si="518"/>
        <v>0</v>
      </c>
      <c r="H4274" s="45">
        <f t="shared" si="519"/>
        <v>0</v>
      </c>
    </row>
    <row r="4275" spans="1:8" ht="22.5">
      <c r="A4275" s="4">
        <v>416050018</v>
      </c>
      <c r="B4275" s="140" t="s">
        <v>1984</v>
      </c>
      <c r="C4275" s="140" t="s">
        <v>5473</v>
      </c>
      <c r="D4275" s="545">
        <v>1545.1</v>
      </c>
      <c r="E4275" s="375">
        <v>0</v>
      </c>
      <c r="F4275" s="45">
        <f t="shared" si="517"/>
        <v>0</v>
      </c>
      <c r="G4275" s="46">
        <f t="shared" si="518"/>
        <v>0</v>
      </c>
      <c r="H4275" s="45">
        <f t="shared" si="519"/>
        <v>0</v>
      </c>
    </row>
    <row r="4276" spans="1:8" ht="22.5">
      <c r="A4276" s="4">
        <v>416050026</v>
      </c>
      <c r="B4276" s="140" t="s">
        <v>1985</v>
      </c>
      <c r="C4276" s="140" t="s">
        <v>5474</v>
      </c>
      <c r="D4276" s="545">
        <v>1068.94</v>
      </c>
      <c r="E4276" s="375">
        <v>0</v>
      </c>
      <c r="F4276" s="45">
        <f t="shared" si="517"/>
        <v>0</v>
      </c>
      <c r="G4276" s="46">
        <f t="shared" si="518"/>
        <v>0</v>
      </c>
      <c r="H4276" s="45">
        <f t="shared" si="519"/>
        <v>0</v>
      </c>
    </row>
    <row r="4277" spans="1:8" ht="22.5">
      <c r="A4277" s="4">
        <v>416050034</v>
      </c>
      <c r="B4277" s="140" t="s">
        <v>1986</v>
      </c>
      <c r="C4277" s="140" t="s">
        <v>6666</v>
      </c>
      <c r="D4277" s="545">
        <v>5265.02</v>
      </c>
      <c r="E4277" s="375">
        <v>0</v>
      </c>
      <c r="F4277" s="45">
        <f t="shared" si="517"/>
        <v>0</v>
      </c>
      <c r="G4277" s="46">
        <f t="shared" si="518"/>
        <v>0</v>
      </c>
      <c r="H4277" s="45">
        <f t="shared" si="519"/>
        <v>0</v>
      </c>
    </row>
    <row r="4278" spans="1:8" ht="22.5">
      <c r="B4278" s="140" t="s">
        <v>1987</v>
      </c>
      <c r="C4278" s="140" t="s">
        <v>5475</v>
      </c>
      <c r="D4278" s="545">
        <v>5403.43</v>
      </c>
      <c r="E4278" s="375">
        <v>0</v>
      </c>
      <c r="F4278" s="45">
        <f t="shared" si="517"/>
        <v>0</v>
      </c>
      <c r="G4278" s="46">
        <f t="shared" si="518"/>
        <v>0</v>
      </c>
      <c r="H4278" s="45">
        <f t="shared" si="519"/>
        <v>0</v>
      </c>
    </row>
    <row r="4279" spans="1:8" ht="22.5">
      <c r="A4279" s="4">
        <v>416050050</v>
      </c>
      <c r="B4279" s="140" t="s">
        <v>1988</v>
      </c>
      <c r="C4279" s="140" t="s">
        <v>5476</v>
      </c>
      <c r="D4279" s="545">
        <v>5403.43</v>
      </c>
      <c r="E4279" s="375">
        <v>0</v>
      </c>
      <c r="F4279" s="45">
        <f t="shared" si="517"/>
        <v>0</v>
      </c>
      <c r="G4279" s="46">
        <f t="shared" si="518"/>
        <v>0</v>
      </c>
      <c r="H4279" s="45">
        <f t="shared" si="519"/>
        <v>0</v>
      </c>
    </row>
    <row r="4280" spans="1:8" ht="22.5">
      <c r="A4280" s="4">
        <v>416050077</v>
      </c>
      <c r="B4280" s="140" t="s">
        <v>1989</v>
      </c>
      <c r="C4280" s="140" t="s">
        <v>5477</v>
      </c>
      <c r="D4280" s="545">
        <v>5188.8900000000003</v>
      </c>
      <c r="E4280" s="375">
        <v>0</v>
      </c>
      <c r="F4280" s="45">
        <f t="shared" ref="F4280:F4309" si="520">D4280*E4280</f>
        <v>0</v>
      </c>
      <c r="G4280" s="46">
        <f t="shared" si="518"/>
        <v>0</v>
      </c>
      <c r="H4280" s="45">
        <f t="shared" si="519"/>
        <v>0</v>
      </c>
    </row>
    <row r="4281" spans="1:8" ht="22.5">
      <c r="A4281" s="4">
        <v>416050085</v>
      </c>
      <c r="B4281" s="140" t="s">
        <v>1990</v>
      </c>
      <c r="C4281" s="140" t="s">
        <v>5478</v>
      </c>
      <c r="D4281" s="545">
        <v>1131.31</v>
      </c>
      <c r="E4281" s="375">
        <v>0</v>
      </c>
      <c r="F4281" s="45">
        <f t="shared" si="520"/>
        <v>0</v>
      </c>
      <c r="G4281" s="46">
        <f t="shared" si="518"/>
        <v>0</v>
      </c>
      <c r="H4281" s="45">
        <f t="shared" si="519"/>
        <v>0</v>
      </c>
    </row>
    <row r="4282" spans="1:8" ht="22.5">
      <c r="B4282" s="140" t="s">
        <v>2062</v>
      </c>
      <c r="C4282" s="140" t="s">
        <v>5479</v>
      </c>
      <c r="D4282" s="545">
        <v>2279.2399999999998</v>
      </c>
      <c r="E4282" s="375">
        <v>0</v>
      </c>
      <c r="F4282" s="45">
        <f t="shared" si="520"/>
        <v>0</v>
      </c>
      <c r="G4282" s="46">
        <f t="shared" si="518"/>
        <v>0</v>
      </c>
      <c r="H4282" s="45">
        <f t="shared" si="519"/>
        <v>0</v>
      </c>
    </row>
    <row r="4283" spans="1:8" ht="22.5">
      <c r="A4283" s="4">
        <v>416060013</v>
      </c>
      <c r="B4283" s="140" t="s">
        <v>2063</v>
      </c>
      <c r="C4283" s="140" t="s">
        <v>8679</v>
      </c>
      <c r="D4283" s="545">
        <v>4551.8</v>
      </c>
      <c r="E4283" s="375">
        <v>0</v>
      </c>
      <c r="F4283" s="45">
        <f t="shared" si="520"/>
        <v>0</v>
      </c>
      <c r="G4283" s="46">
        <f t="shared" si="518"/>
        <v>0</v>
      </c>
      <c r="H4283" s="45">
        <f t="shared" si="519"/>
        <v>0</v>
      </c>
    </row>
    <row r="4284" spans="1:8" ht="22.5">
      <c r="A4284" s="4">
        <v>416060021</v>
      </c>
      <c r="B4284" s="140" t="s">
        <v>1991</v>
      </c>
      <c r="C4284" s="140" t="s">
        <v>6667</v>
      </c>
      <c r="D4284" s="545">
        <v>396.18</v>
      </c>
      <c r="E4284" s="375">
        <v>0</v>
      </c>
      <c r="F4284" s="45">
        <f t="shared" si="520"/>
        <v>0</v>
      </c>
      <c r="G4284" s="46">
        <f t="shared" si="518"/>
        <v>0</v>
      </c>
      <c r="H4284" s="45">
        <f t="shared" si="519"/>
        <v>0</v>
      </c>
    </row>
    <row r="4285" spans="1:8" ht="33.75">
      <c r="A4285" s="4">
        <v>416060030</v>
      </c>
      <c r="B4285" s="140" t="s">
        <v>1992</v>
      </c>
      <c r="C4285" s="140" t="s">
        <v>8680</v>
      </c>
      <c r="D4285" s="545">
        <v>396.18</v>
      </c>
      <c r="E4285" s="375">
        <v>0</v>
      </c>
      <c r="F4285" s="45">
        <f t="shared" si="520"/>
        <v>0</v>
      </c>
      <c r="G4285" s="46">
        <f t="shared" si="518"/>
        <v>0</v>
      </c>
      <c r="H4285" s="45">
        <f t="shared" si="519"/>
        <v>0</v>
      </c>
    </row>
    <row r="4286" spans="1:8" ht="22.5">
      <c r="A4286" s="4">
        <v>416060048</v>
      </c>
      <c r="B4286" s="140" t="s">
        <v>1993</v>
      </c>
      <c r="C4286" s="140" t="s">
        <v>6668</v>
      </c>
      <c r="D4286" s="545">
        <v>3359.04</v>
      </c>
      <c r="E4286" s="375">
        <v>0</v>
      </c>
      <c r="F4286" s="45">
        <f t="shared" si="520"/>
        <v>0</v>
      </c>
      <c r="G4286" s="46">
        <f t="shared" si="518"/>
        <v>0</v>
      </c>
      <c r="H4286" s="45">
        <f t="shared" si="519"/>
        <v>0</v>
      </c>
    </row>
    <row r="4287" spans="1:8" ht="22.5">
      <c r="A4287" s="4">
        <v>416060056</v>
      </c>
      <c r="B4287" s="140" t="s">
        <v>1994</v>
      </c>
      <c r="C4287" s="140" t="s">
        <v>6669</v>
      </c>
      <c r="D4287" s="545">
        <v>4098.37</v>
      </c>
      <c r="E4287" s="375">
        <v>0</v>
      </c>
      <c r="F4287" s="45">
        <f t="shared" si="520"/>
        <v>0</v>
      </c>
      <c r="G4287" s="46">
        <f t="shared" si="518"/>
        <v>0</v>
      </c>
      <c r="H4287" s="45">
        <f t="shared" si="519"/>
        <v>0</v>
      </c>
    </row>
    <row r="4288" spans="1:8" ht="22.5">
      <c r="A4288" s="4">
        <v>416060064</v>
      </c>
      <c r="B4288" s="140" t="s">
        <v>3412</v>
      </c>
      <c r="C4288" s="140" t="s">
        <v>6670</v>
      </c>
      <c r="D4288" s="545">
        <v>4366.75</v>
      </c>
      <c r="E4288" s="375">
        <v>0</v>
      </c>
      <c r="F4288" s="45">
        <f t="shared" si="520"/>
        <v>0</v>
      </c>
      <c r="G4288" s="46">
        <f t="shared" si="518"/>
        <v>0</v>
      </c>
      <c r="H4288" s="45">
        <f t="shared" si="519"/>
        <v>0</v>
      </c>
    </row>
    <row r="4289" spans="1:8" ht="22.5">
      <c r="B4289" s="140" t="s">
        <v>3413</v>
      </c>
      <c r="C4289" s="140" t="s">
        <v>6671</v>
      </c>
      <c r="D4289" s="545">
        <v>565.86</v>
      </c>
      <c r="E4289" s="375">
        <v>0</v>
      </c>
      <c r="F4289" s="45">
        <f t="shared" ref="F4289" si="521">D4289*E4289</f>
        <v>0</v>
      </c>
      <c r="G4289" s="46">
        <f t="shared" ref="G4289" si="522">E4289/12</f>
        <v>0</v>
      </c>
      <c r="H4289" s="45">
        <f t="shared" ref="H4289" si="523">F4289/12</f>
        <v>0</v>
      </c>
    </row>
    <row r="4290" spans="1:8" ht="22.5">
      <c r="A4290" s="4">
        <v>416060080</v>
      </c>
      <c r="B4290" s="140" t="s">
        <v>1995</v>
      </c>
      <c r="C4290" s="140" t="s">
        <v>6672</v>
      </c>
      <c r="D4290" s="545">
        <v>2860.63</v>
      </c>
      <c r="E4290" s="375">
        <v>0</v>
      </c>
      <c r="F4290" s="45">
        <f t="shared" si="520"/>
        <v>0</v>
      </c>
      <c r="G4290" s="46">
        <f t="shared" si="518"/>
        <v>0</v>
      </c>
      <c r="H4290" s="45">
        <f t="shared" si="519"/>
        <v>0</v>
      </c>
    </row>
    <row r="4291" spans="1:8" ht="22.5">
      <c r="A4291" s="4">
        <v>416060099</v>
      </c>
      <c r="B4291" s="140" t="s">
        <v>3414</v>
      </c>
      <c r="C4291" s="140" t="s">
        <v>6673</v>
      </c>
      <c r="D4291" s="545">
        <v>2860.63</v>
      </c>
      <c r="E4291" s="375">
        <v>0</v>
      </c>
      <c r="F4291" s="45">
        <f t="shared" si="520"/>
        <v>0</v>
      </c>
      <c r="G4291" s="46">
        <f t="shared" si="518"/>
        <v>0</v>
      </c>
      <c r="H4291" s="45">
        <f t="shared" si="519"/>
        <v>0</v>
      </c>
    </row>
    <row r="4292" spans="1:8" ht="22.5">
      <c r="A4292" s="4">
        <v>416060102</v>
      </c>
      <c r="B4292" s="140" t="s">
        <v>3415</v>
      </c>
      <c r="C4292" s="140" t="s">
        <v>5480</v>
      </c>
      <c r="D4292" s="545">
        <v>3165.42</v>
      </c>
      <c r="E4292" s="375">
        <v>0</v>
      </c>
      <c r="F4292" s="45">
        <f t="shared" si="520"/>
        <v>0</v>
      </c>
      <c r="G4292" s="46">
        <f t="shared" si="518"/>
        <v>0</v>
      </c>
      <c r="H4292" s="45">
        <f t="shared" si="519"/>
        <v>0</v>
      </c>
    </row>
    <row r="4293" spans="1:8" ht="22.5">
      <c r="A4293" s="4">
        <v>416060110</v>
      </c>
      <c r="B4293" s="140" t="s">
        <v>1996</v>
      </c>
      <c r="C4293" s="140" t="s">
        <v>5481</v>
      </c>
      <c r="D4293" s="545">
        <v>5342.18</v>
      </c>
      <c r="E4293" s="375">
        <v>0</v>
      </c>
      <c r="F4293" s="45">
        <f t="shared" si="520"/>
        <v>0</v>
      </c>
      <c r="G4293" s="46">
        <f t="shared" si="518"/>
        <v>0</v>
      </c>
      <c r="H4293" s="45">
        <f t="shared" si="519"/>
        <v>0</v>
      </c>
    </row>
    <row r="4294" spans="1:8" ht="33.75">
      <c r="A4294" s="4">
        <v>416060129</v>
      </c>
      <c r="B4294" s="140" t="s">
        <v>3416</v>
      </c>
      <c r="C4294" s="140" t="s">
        <v>6674</v>
      </c>
      <c r="D4294" s="545">
        <v>3059.29</v>
      </c>
      <c r="E4294" s="375">
        <v>0</v>
      </c>
      <c r="F4294" s="45">
        <f t="shared" si="520"/>
        <v>0</v>
      </c>
      <c r="G4294" s="46">
        <f t="shared" si="518"/>
        <v>0</v>
      </c>
      <c r="H4294" s="45">
        <f t="shared" si="519"/>
        <v>0</v>
      </c>
    </row>
    <row r="4295" spans="1:8" ht="22.5">
      <c r="A4295" s="4">
        <v>416080014</v>
      </c>
      <c r="B4295" s="140" t="s">
        <v>3417</v>
      </c>
      <c r="C4295" s="140" t="s">
        <v>6675</v>
      </c>
      <c r="D4295" s="545">
        <v>3165.42</v>
      </c>
      <c r="E4295" s="375">
        <v>0</v>
      </c>
      <c r="F4295" s="45">
        <f t="shared" si="520"/>
        <v>0</v>
      </c>
      <c r="G4295" s="46">
        <f t="shared" si="518"/>
        <v>0</v>
      </c>
      <c r="H4295" s="45">
        <f t="shared" si="519"/>
        <v>0</v>
      </c>
    </row>
    <row r="4296" spans="1:8" ht="22.5">
      <c r="A4296" s="4">
        <v>416080030</v>
      </c>
      <c r="B4296" s="140" t="s">
        <v>3418</v>
      </c>
      <c r="C4296" s="140" t="s">
        <v>6676</v>
      </c>
      <c r="D4296" s="545">
        <v>4115.05</v>
      </c>
      <c r="E4296" s="375">
        <v>0</v>
      </c>
      <c r="F4296" s="45">
        <f t="shared" si="520"/>
        <v>0</v>
      </c>
      <c r="G4296" s="46">
        <f t="shared" si="518"/>
        <v>0</v>
      </c>
      <c r="H4296" s="45">
        <f t="shared" si="519"/>
        <v>0</v>
      </c>
    </row>
    <row r="4297" spans="1:8" ht="22.5">
      <c r="A4297" s="4">
        <v>416080081</v>
      </c>
      <c r="B4297" s="140" t="s">
        <v>2064</v>
      </c>
      <c r="C4297" s="140" t="s">
        <v>6677</v>
      </c>
      <c r="D4297" s="545">
        <v>3972.21</v>
      </c>
      <c r="E4297" s="375">
        <v>0</v>
      </c>
      <c r="F4297" s="45">
        <f t="shared" si="520"/>
        <v>0</v>
      </c>
      <c r="G4297" s="46">
        <f t="shared" si="518"/>
        <v>0</v>
      </c>
      <c r="H4297" s="45">
        <f t="shared" si="519"/>
        <v>0</v>
      </c>
    </row>
    <row r="4298" spans="1:8" ht="22.5">
      <c r="A4298" s="4">
        <v>416080090</v>
      </c>
      <c r="B4298" s="140" t="s">
        <v>1997</v>
      </c>
      <c r="C4298" s="140" t="s">
        <v>5482</v>
      </c>
      <c r="D4298" s="545">
        <v>3282.83</v>
      </c>
      <c r="E4298" s="375">
        <v>0</v>
      </c>
      <c r="F4298" s="45">
        <f t="shared" si="520"/>
        <v>0</v>
      </c>
      <c r="G4298" s="46">
        <f t="shared" si="518"/>
        <v>0</v>
      </c>
      <c r="H4298" s="45">
        <f t="shared" si="519"/>
        <v>0</v>
      </c>
    </row>
    <row r="4299" spans="1:8" ht="22.5">
      <c r="B4299" s="140" t="s">
        <v>1998</v>
      </c>
      <c r="C4299" s="140" t="s">
        <v>5483</v>
      </c>
      <c r="D4299" s="545">
        <v>5035.46</v>
      </c>
      <c r="E4299" s="375">
        <v>0</v>
      </c>
      <c r="F4299" s="45">
        <f t="shared" si="520"/>
        <v>0</v>
      </c>
      <c r="G4299" s="46">
        <f t="shared" si="518"/>
        <v>0</v>
      </c>
      <c r="H4299" s="45">
        <f t="shared" si="519"/>
        <v>0</v>
      </c>
    </row>
    <row r="4300" spans="1:8" ht="22.5">
      <c r="A4300" s="4">
        <v>416090010</v>
      </c>
      <c r="B4300" s="140" t="s">
        <v>1999</v>
      </c>
      <c r="C4300" s="140" t="s">
        <v>8681</v>
      </c>
      <c r="D4300" s="545">
        <v>5661.24</v>
      </c>
      <c r="E4300" s="375">
        <v>0</v>
      </c>
      <c r="F4300" s="45">
        <f t="shared" si="520"/>
        <v>0</v>
      </c>
      <c r="G4300" s="46">
        <f t="shared" ref="G4300:G4309" si="524">E4300/12</f>
        <v>0</v>
      </c>
      <c r="H4300" s="45">
        <f t="shared" ref="H4300:H4309" si="525">F4300/12</f>
        <v>0</v>
      </c>
    </row>
    <row r="4301" spans="1:8" ht="22.5">
      <c r="A4301" s="4">
        <v>416090028</v>
      </c>
      <c r="B4301" s="140" t="s">
        <v>2000</v>
      </c>
      <c r="C4301" s="140" t="s">
        <v>5484</v>
      </c>
      <c r="D4301" s="545">
        <v>3902.02</v>
      </c>
      <c r="E4301" s="375">
        <v>0</v>
      </c>
      <c r="F4301" s="45">
        <f t="shared" si="520"/>
        <v>0</v>
      </c>
      <c r="G4301" s="46">
        <f t="shared" si="524"/>
        <v>0</v>
      </c>
      <c r="H4301" s="45">
        <f t="shared" si="525"/>
        <v>0</v>
      </c>
    </row>
    <row r="4302" spans="1:8" ht="45">
      <c r="A4302" s="4">
        <v>416090079</v>
      </c>
      <c r="B4302" s="140" t="s">
        <v>2001</v>
      </c>
      <c r="C4302" s="140" t="s">
        <v>8682</v>
      </c>
      <c r="D4302" s="545">
        <v>2208.6799999999998</v>
      </c>
      <c r="E4302" s="375">
        <v>0</v>
      </c>
      <c r="F4302" s="45">
        <f t="shared" si="520"/>
        <v>0</v>
      </c>
      <c r="G4302" s="46">
        <f t="shared" si="524"/>
        <v>0</v>
      </c>
      <c r="H4302" s="45">
        <f t="shared" si="525"/>
        <v>0</v>
      </c>
    </row>
    <row r="4303" spans="1:8" ht="22.5">
      <c r="A4303" s="4">
        <v>416090133</v>
      </c>
      <c r="B4303" s="140" t="s">
        <v>2065</v>
      </c>
      <c r="C4303" s="140" t="s">
        <v>2066</v>
      </c>
      <c r="D4303" s="545">
        <v>2954.54</v>
      </c>
      <c r="E4303" s="375">
        <v>0</v>
      </c>
      <c r="F4303" s="45">
        <f t="shared" si="520"/>
        <v>0</v>
      </c>
      <c r="G4303" s="46">
        <f t="shared" si="524"/>
        <v>0</v>
      </c>
      <c r="H4303" s="45">
        <f t="shared" si="525"/>
        <v>0</v>
      </c>
    </row>
    <row r="4304" spans="1:8" ht="22.5">
      <c r="A4304" s="4">
        <v>416110010</v>
      </c>
      <c r="B4304" s="140" t="s">
        <v>2067</v>
      </c>
      <c r="C4304" s="140" t="s">
        <v>5485</v>
      </c>
      <c r="D4304" s="545">
        <v>2726.58</v>
      </c>
      <c r="E4304" s="375">
        <v>0</v>
      </c>
      <c r="F4304" s="45">
        <f t="shared" si="520"/>
        <v>0</v>
      </c>
      <c r="G4304" s="46">
        <f t="shared" si="524"/>
        <v>0</v>
      </c>
      <c r="H4304" s="45">
        <f t="shared" si="525"/>
        <v>0</v>
      </c>
    </row>
    <row r="4305" spans="1:8" ht="22.5">
      <c r="A4305" s="4">
        <v>416110029</v>
      </c>
      <c r="B4305" s="140" t="s">
        <v>2068</v>
      </c>
      <c r="C4305" s="140" t="s">
        <v>2069</v>
      </c>
      <c r="D4305" s="545">
        <v>4186.6400000000003</v>
      </c>
      <c r="E4305" s="375">
        <v>0</v>
      </c>
      <c r="F4305" s="45">
        <f t="shared" si="520"/>
        <v>0</v>
      </c>
      <c r="G4305" s="46">
        <f t="shared" si="524"/>
        <v>0</v>
      </c>
      <c r="H4305" s="45">
        <f t="shared" si="525"/>
        <v>0</v>
      </c>
    </row>
    <row r="4306" spans="1:8" ht="22.5">
      <c r="A4306" s="4">
        <v>416110037</v>
      </c>
      <c r="B4306" s="140" t="s">
        <v>2002</v>
      </c>
      <c r="C4306" s="140" t="s">
        <v>6678</v>
      </c>
      <c r="D4306" s="545">
        <v>2462.85</v>
      </c>
      <c r="E4306" s="375">
        <v>0</v>
      </c>
      <c r="F4306" s="45">
        <f t="shared" si="520"/>
        <v>0</v>
      </c>
      <c r="G4306" s="46">
        <f t="shared" si="524"/>
        <v>0</v>
      </c>
      <c r="H4306" s="45">
        <f t="shared" si="525"/>
        <v>0</v>
      </c>
    </row>
    <row r="4307" spans="1:8" ht="22.5">
      <c r="A4307" s="4">
        <v>416110045</v>
      </c>
      <c r="B4307" s="140" t="s">
        <v>2003</v>
      </c>
      <c r="C4307" s="140" t="s">
        <v>5486</v>
      </c>
      <c r="D4307" s="545">
        <v>2045.07</v>
      </c>
      <c r="E4307" s="375">
        <v>0</v>
      </c>
      <c r="F4307" s="45">
        <f t="shared" si="520"/>
        <v>0</v>
      </c>
      <c r="G4307" s="46">
        <f t="shared" si="524"/>
        <v>0</v>
      </c>
      <c r="H4307" s="45">
        <f t="shared" si="525"/>
        <v>0</v>
      </c>
    </row>
    <row r="4308" spans="1:8" ht="22.5">
      <c r="A4308" s="4">
        <v>416110053</v>
      </c>
      <c r="B4308" s="140" t="s">
        <v>2004</v>
      </c>
      <c r="C4308" s="140" t="s">
        <v>6679</v>
      </c>
      <c r="D4308" s="545">
        <v>1498.64</v>
      </c>
      <c r="E4308" s="375">
        <v>0</v>
      </c>
      <c r="F4308" s="45">
        <f t="shared" si="520"/>
        <v>0</v>
      </c>
      <c r="G4308" s="46">
        <f t="shared" si="524"/>
        <v>0</v>
      </c>
      <c r="H4308" s="45">
        <f t="shared" si="525"/>
        <v>0</v>
      </c>
    </row>
    <row r="4309" spans="1:8" ht="22.5">
      <c r="A4309" s="4">
        <v>416110061</v>
      </c>
      <c r="B4309" s="140" t="s">
        <v>2005</v>
      </c>
      <c r="C4309" s="140" t="s">
        <v>5487</v>
      </c>
      <c r="D4309" s="545">
        <v>1913.83</v>
      </c>
      <c r="E4309" s="375">
        <v>0</v>
      </c>
      <c r="F4309" s="45">
        <f t="shared" si="520"/>
        <v>0</v>
      </c>
      <c r="G4309" s="46">
        <f t="shared" si="524"/>
        <v>0</v>
      </c>
      <c r="H4309" s="45">
        <f t="shared" si="525"/>
        <v>0</v>
      </c>
    </row>
    <row r="4310" spans="1:8">
      <c r="A4310" s="25" t="s">
        <v>1</v>
      </c>
      <c r="B4310" s="606" t="s">
        <v>8775</v>
      </c>
      <c r="C4310" s="607"/>
      <c r="D4310" s="18">
        <f>SUM(D4187:D4309)</f>
        <v>369296.58999999997</v>
      </c>
      <c r="E4310" s="340">
        <f>SUM(E4187:E4309)</f>
        <v>0</v>
      </c>
      <c r="F4310" s="18">
        <f>SUM(F4187:F4309)</f>
        <v>0</v>
      </c>
      <c r="G4310" s="19">
        <f>SUM(G4187:G4309)</f>
        <v>0</v>
      </c>
      <c r="H4310" s="18">
        <f>SUM(H4187:H4309)</f>
        <v>0</v>
      </c>
    </row>
    <row r="4311" spans="1:8">
      <c r="A4311" s="4">
        <v>0</v>
      </c>
      <c r="B4311" s="16"/>
      <c r="C4311" s="16"/>
      <c r="D4311" s="16"/>
      <c r="E4311" s="34"/>
      <c r="F4311" s="35"/>
      <c r="G4311" s="16"/>
      <c r="H4311" s="16"/>
    </row>
    <row r="4312" spans="1:8">
      <c r="B4312" s="603" t="s">
        <v>6549</v>
      </c>
      <c r="C4312" s="603"/>
      <c r="D4312" s="268">
        <f>D3752+D3784+D3804+D3967+D3975+D4112+D4150+D4165+D4171+D4183+D4310</f>
        <v>1521048.94</v>
      </c>
      <c r="E4312" s="269">
        <f>E3752+E3784+E3804+E3967+E3975+E4112+E4150+E4165+E4171+E4183+E4310</f>
        <v>0</v>
      </c>
      <c r="F4312" s="268">
        <f>F3752+F3784+F3804+F3967+F3975+F4112+F4150+F4165+F4171+F4183+F4310</f>
        <v>0</v>
      </c>
      <c r="G4312" s="269">
        <f>G3752+G3784+G3804+G3967+G3975+G4112+G4150+G4165+G4171+G4183+G4310</f>
        <v>0</v>
      </c>
      <c r="H4312" s="268">
        <f>H3752+H3784+H3804+H3967+H3975+H4112+H4150+H4165+H4171+H4183+H4310</f>
        <v>0</v>
      </c>
    </row>
    <row r="4313" spans="1:8">
      <c r="B4313" s="41"/>
      <c r="C4313" s="41"/>
      <c r="D4313" s="41"/>
      <c r="E4313" s="88"/>
      <c r="F4313" s="92"/>
      <c r="G4313" s="41"/>
      <c r="H4313" s="41"/>
    </row>
    <row r="4314" spans="1:8" ht="15" customHeight="1">
      <c r="A4314" s="4" t="s">
        <v>2006</v>
      </c>
      <c r="B4314" s="611" t="s">
        <v>2006</v>
      </c>
      <c r="C4314" s="612"/>
      <c r="D4314" s="270">
        <f>D3628+D3658+D4312</f>
        <v>1550870.74</v>
      </c>
      <c r="E4314" s="271">
        <f>E3628+E3658+E4312</f>
        <v>0</v>
      </c>
      <c r="F4314" s="270">
        <f>F3628+F3658+F4312</f>
        <v>0</v>
      </c>
      <c r="G4314" s="271">
        <f>G3628+G3658+G4312</f>
        <v>0</v>
      </c>
      <c r="H4314" s="270">
        <f>H3628+H3658+H4312</f>
        <v>0</v>
      </c>
    </row>
    <row r="4315" spans="1:8">
      <c r="A4315" s="4">
        <v>0</v>
      </c>
      <c r="B4315" s="16"/>
      <c r="C4315" s="16"/>
      <c r="D4315" s="16"/>
      <c r="E4315" s="34"/>
      <c r="F4315" s="35"/>
      <c r="G4315" s="16"/>
      <c r="H4315" s="16"/>
    </row>
    <row r="4316" spans="1:8" ht="19.5" customHeight="1">
      <c r="A4316" s="4" t="s">
        <v>708</v>
      </c>
      <c r="B4316" s="569" t="s">
        <v>708</v>
      </c>
      <c r="C4316" s="569"/>
      <c r="D4316" s="569"/>
      <c r="E4316" s="569"/>
      <c r="F4316" s="569"/>
      <c r="G4316" s="569"/>
      <c r="H4316" s="569"/>
    </row>
    <row r="4317" spans="1:8">
      <c r="A4317" s="4">
        <v>0</v>
      </c>
      <c r="B4317" s="16"/>
      <c r="C4317" s="16"/>
      <c r="D4317" s="16"/>
      <c r="E4317" s="34"/>
      <c r="F4317" s="35"/>
      <c r="G4317" s="16"/>
      <c r="H4317" s="16"/>
    </row>
    <row r="4318" spans="1:8">
      <c r="B4318" s="610" t="s">
        <v>5488</v>
      </c>
      <c r="C4318" s="610"/>
      <c r="D4318" s="610"/>
      <c r="E4318" s="610"/>
      <c r="F4318" s="610"/>
      <c r="G4318" s="610"/>
      <c r="H4318" s="610"/>
    </row>
    <row r="4319" spans="1:8">
      <c r="B4319" s="16"/>
      <c r="C4319" s="16"/>
      <c r="D4319" s="16"/>
      <c r="E4319" s="34"/>
      <c r="F4319" s="35"/>
      <c r="G4319" s="16"/>
      <c r="H4319" s="16"/>
    </row>
    <row r="4320" spans="1:8">
      <c r="B4320" s="585" t="s">
        <v>492</v>
      </c>
      <c r="C4320" s="586"/>
      <c r="D4320" s="604" t="str">
        <f>D$2519</f>
        <v xml:space="preserve">SIGTAP 08/25
Custo medio AIH
09/24 - 08/25 </v>
      </c>
      <c r="E4320" s="570" t="str">
        <f>E$861</f>
        <v>CNES_ESTABELECIMENTO</v>
      </c>
      <c r="F4320" s="570"/>
      <c r="G4320" s="570"/>
      <c r="H4320" s="570"/>
    </row>
    <row r="4321" spans="2:8" ht="22.5">
      <c r="B4321" s="587"/>
      <c r="C4321" s="588"/>
      <c r="D4321" s="605"/>
      <c r="E4321" s="12" t="s">
        <v>12</v>
      </c>
      <c r="F4321" s="50" t="s">
        <v>3815</v>
      </c>
      <c r="G4321" s="51" t="s">
        <v>3756</v>
      </c>
      <c r="H4321" s="50" t="s">
        <v>3814</v>
      </c>
    </row>
    <row r="4322" spans="2:8" ht="22.5">
      <c r="B4322" s="100" t="s">
        <v>8787</v>
      </c>
      <c r="C4322" s="140" t="s">
        <v>8788</v>
      </c>
      <c r="D4322" s="546">
        <v>293.89999999999998</v>
      </c>
      <c r="E4322" s="341">
        <v>0</v>
      </c>
      <c r="F4322" s="45">
        <f t="shared" ref="F4322" si="526">D4322*E4322</f>
        <v>0</v>
      </c>
      <c r="G4322" s="46">
        <f t="shared" ref="G4322" si="527">E4322/12</f>
        <v>0</v>
      </c>
      <c r="H4322" s="45">
        <f t="shared" ref="H4322" si="528">F4322/12</f>
        <v>0</v>
      </c>
    </row>
    <row r="4323" spans="2:8">
      <c r="B4323" s="582" t="s">
        <v>7793</v>
      </c>
      <c r="C4323" s="582"/>
      <c r="D4323" s="18">
        <f>SUM(D4322)</f>
        <v>293.89999999999998</v>
      </c>
      <c r="E4323" s="19">
        <f>SUM(E4322)</f>
        <v>0</v>
      </c>
      <c r="F4323" s="18">
        <f>SUM(F4322)</f>
        <v>0</v>
      </c>
      <c r="G4323" s="19">
        <f>SUM(G4322)</f>
        <v>0</v>
      </c>
      <c r="H4323" s="18">
        <f>SUM(H4322)</f>
        <v>0</v>
      </c>
    </row>
    <row r="4324" spans="2:8">
      <c r="B4324" s="16"/>
      <c r="C4324" s="16"/>
      <c r="D4324" s="16"/>
      <c r="E4324" s="34"/>
      <c r="F4324" s="35"/>
      <c r="G4324" s="16"/>
      <c r="H4324" s="16"/>
    </row>
    <row r="4325" spans="2:8">
      <c r="B4325" s="603" t="s">
        <v>8789</v>
      </c>
      <c r="C4325" s="603"/>
      <c r="D4325" s="268">
        <f>D4323</f>
        <v>293.89999999999998</v>
      </c>
      <c r="E4325" s="269">
        <f>E4323</f>
        <v>0</v>
      </c>
      <c r="F4325" s="268">
        <f>F4323</f>
        <v>0</v>
      </c>
      <c r="G4325" s="269">
        <f>G4323</f>
        <v>0</v>
      </c>
      <c r="H4325" s="268">
        <f>H4323</f>
        <v>0</v>
      </c>
    </row>
    <row r="4326" spans="2:8">
      <c r="B4326" s="16"/>
      <c r="C4326" s="16"/>
      <c r="D4326" s="16"/>
      <c r="E4326" s="34"/>
      <c r="F4326" s="35"/>
      <c r="G4326" s="16"/>
      <c r="H4326" s="16"/>
    </row>
    <row r="4327" spans="2:8" ht="14.65" customHeight="1">
      <c r="B4327" s="585" t="s">
        <v>1526</v>
      </c>
      <c r="C4327" s="586"/>
      <c r="D4327" s="604" t="str">
        <f>D$2519</f>
        <v xml:space="preserve">SIGTAP 08/25
Custo medio AIH
09/24 - 08/25 </v>
      </c>
      <c r="E4327" s="570" t="str">
        <f>E$861</f>
        <v>CNES_ESTABELECIMENTO</v>
      </c>
      <c r="F4327" s="570"/>
      <c r="G4327" s="570"/>
      <c r="H4327" s="570"/>
    </row>
    <row r="4328" spans="2:8" ht="22.5">
      <c r="B4328" s="617"/>
      <c r="C4328" s="618"/>
      <c r="D4328" s="605"/>
      <c r="E4328" s="76" t="s">
        <v>12</v>
      </c>
      <c r="F4328" s="77" t="s">
        <v>3815</v>
      </c>
      <c r="G4328" s="51" t="s">
        <v>3756</v>
      </c>
      <c r="H4328" s="77" t="s">
        <v>3814</v>
      </c>
    </row>
    <row r="4329" spans="2:8" ht="45">
      <c r="B4329" s="44" t="s">
        <v>5489</v>
      </c>
      <c r="C4329" s="458" t="s">
        <v>5490</v>
      </c>
      <c r="D4329" s="555">
        <v>1803.92</v>
      </c>
      <c r="E4329" s="256">
        <v>0</v>
      </c>
      <c r="F4329" s="45">
        <f>D4329*E4329</f>
        <v>0</v>
      </c>
      <c r="G4329" s="46">
        <f>E4329/12</f>
        <v>0</v>
      </c>
      <c r="H4329" s="45">
        <f>F4329/12</f>
        <v>0</v>
      </c>
    </row>
    <row r="4330" spans="2:8">
      <c r="B4330" s="606" t="s">
        <v>7793</v>
      </c>
      <c r="C4330" s="607"/>
      <c r="D4330" s="18">
        <f>SUM(D4329)</f>
        <v>1803.92</v>
      </c>
      <c r="E4330" s="19">
        <f>SUM(E4329)</f>
        <v>0</v>
      </c>
      <c r="F4330" s="18">
        <f>SUM(F4329)</f>
        <v>0</v>
      </c>
      <c r="G4330" s="19">
        <f>SUM(G4329)</f>
        <v>0</v>
      </c>
      <c r="H4330" s="18">
        <f>SUM(H4329)</f>
        <v>0</v>
      </c>
    </row>
    <row r="4331" spans="2:8">
      <c r="B4331" s="71"/>
      <c r="C4331" s="71"/>
      <c r="D4331" s="72"/>
      <c r="E4331" s="73"/>
      <c r="F4331" s="74"/>
      <c r="G4331" s="75"/>
      <c r="H4331" s="74"/>
    </row>
    <row r="4332" spans="2:8">
      <c r="B4332" s="603" t="s">
        <v>6554</v>
      </c>
      <c r="C4332" s="603"/>
      <c r="D4332" s="268">
        <f>D4330</f>
        <v>1803.92</v>
      </c>
      <c r="E4332" s="269">
        <f>E4330</f>
        <v>0</v>
      </c>
      <c r="F4332" s="268">
        <f>F4330</f>
        <v>0</v>
      </c>
      <c r="G4332" s="269">
        <f>G4330</f>
        <v>0</v>
      </c>
      <c r="H4332" s="268">
        <f>H4330</f>
        <v>0</v>
      </c>
    </row>
    <row r="4333" spans="2:8">
      <c r="B4333" s="71"/>
      <c r="C4333" s="71"/>
      <c r="D4333" s="72"/>
      <c r="E4333" s="73"/>
      <c r="F4333" s="74"/>
      <c r="G4333" s="75"/>
      <c r="H4333" s="74"/>
    </row>
    <row r="4334" spans="2:8" ht="14.65" customHeight="1">
      <c r="B4334" s="572" t="s">
        <v>2018</v>
      </c>
      <c r="C4334" s="572"/>
      <c r="D4334" s="564" t="str">
        <f>D$2519</f>
        <v xml:space="preserve">SIGTAP 08/25
Custo medio AIH
09/24 - 08/25 </v>
      </c>
      <c r="E4334" s="570" t="str">
        <f>E$861</f>
        <v>CNES_ESTABELECIMENTO</v>
      </c>
      <c r="F4334" s="570"/>
      <c r="G4334" s="570"/>
      <c r="H4334" s="570"/>
    </row>
    <row r="4335" spans="2:8" ht="22.5">
      <c r="B4335" s="572"/>
      <c r="C4335" s="572"/>
      <c r="D4335" s="564"/>
      <c r="E4335" s="58" t="s">
        <v>12</v>
      </c>
      <c r="F4335" s="59" t="s">
        <v>3815</v>
      </c>
      <c r="G4335" s="60" t="s">
        <v>3756</v>
      </c>
      <c r="H4335" s="59" t="s">
        <v>3814</v>
      </c>
    </row>
    <row r="4336" spans="2:8">
      <c r="B4336" s="44" t="s">
        <v>3482</v>
      </c>
      <c r="C4336" s="78" t="s">
        <v>6157</v>
      </c>
      <c r="D4336" s="555">
        <v>776.8</v>
      </c>
      <c r="E4336" s="256">
        <v>0</v>
      </c>
      <c r="F4336" s="3">
        <f>D4336*E4336</f>
        <v>0</v>
      </c>
      <c r="G4336" s="1">
        <f>E4336/12</f>
        <v>0</v>
      </c>
      <c r="H4336" s="3">
        <f>F4336/12</f>
        <v>0</v>
      </c>
    </row>
    <row r="4337" spans="2:8">
      <c r="B4337" s="582" t="s">
        <v>7793</v>
      </c>
      <c r="C4337" s="582"/>
      <c r="D4337" s="18">
        <f>SUM(D4336)</f>
        <v>776.8</v>
      </c>
      <c r="E4337" s="19">
        <f>SUM(E4336)</f>
        <v>0</v>
      </c>
      <c r="F4337" s="18">
        <f>SUM(F4336)</f>
        <v>0</v>
      </c>
      <c r="G4337" s="19">
        <f>SUM(G4336)</f>
        <v>0</v>
      </c>
      <c r="H4337" s="18">
        <f>SUM(H4336)</f>
        <v>0</v>
      </c>
    </row>
    <row r="4338" spans="2:8">
      <c r="B4338" s="71"/>
      <c r="C4338" s="71"/>
      <c r="D4338" s="72"/>
      <c r="E4338" s="73"/>
      <c r="F4338" s="74"/>
      <c r="G4338" s="75"/>
      <c r="H4338" s="74"/>
    </row>
    <row r="4339" spans="2:8">
      <c r="B4339" s="603" t="s">
        <v>6555</v>
      </c>
      <c r="C4339" s="603"/>
      <c r="D4339" s="268">
        <f>D4337</f>
        <v>776.8</v>
      </c>
      <c r="E4339" s="269">
        <f>E4337</f>
        <v>0</v>
      </c>
      <c r="F4339" s="268">
        <f>F4337</f>
        <v>0</v>
      </c>
      <c r="G4339" s="269">
        <f>G4337</f>
        <v>0</v>
      </c>
      <c r="H4339" s="268">
        <f>H4337</f>
        <v>0</v>
      </c>
    </row>
    <row r="4340" spans="2:8">
      <c r="B4340" s="272"/>
      <c r="C4340" s="272"/>
      <c r="D4340" s="273"/>
      <c r="E4340" s="274"/>
      <c r="F4340" s="275"/>
      <c r="G4340" s="276"/>
      <c r="H4340" s="275"/>
    </row>
    <row r="4341" spans="2:8">
      <c r="B4341" s="565" t="s">
        <v>5596</v>
      </c>
      <c r="C4341" s="566"/>
      <c r="D4341" s="262">
        <f>D4325+D4332+D4339</f>
        <v>2874.62</v>
      </c>
      <c r="E4341" s="263">
        <f>E4325+E4332+E4339</f>
        <v>0</v>
      </c>
      <c r="F4341" s="262">
        <f>F4325+F4332+F4339</f>
        <v>0</v>
      </c>
      <c r="G4341" s="263">
        <f>G4325+G4332+G4339</f>
        <v>0</v>
      </c>
      <c r="H4341" s="262">
        <f>H4325+H4332+H4339</f>
        <v>0</v>
      </c>
    </row>
    <row r="4342" spans="2:8">
      <c r="B4342" s="71"/>
      <c r="C4342" s="71"/>
      <c r="D4342" s="72"/>
      <c r="E4342" s="73"/>
      <c r="F4342" s="74"/>
      <c r="G4342" s="75"/>
      <c r="H4342" s="74"/>
    </row>
    <row r="4343" spans="2:8">
      <c r="B4343" s="610" t="s">
        <v>500</v>
      </c>
      <c r="C4343" s="610"/>
      <c r="D4343" s="610"/>
      <c r="E4343" s="610"/>
      <c r="F4343" s="610"/>
      <c r="G4343" s="610"/>
      <c r="H4343" s="610"/>
    </row>
    <row r="4344" spans="2:8">
      <c r="B4344" s="16"/>
      <c r="C4344" s="16"/>
      <c r="D4344" s="16"/>
      <c r="E4344" s="34"/>
      <c r="F4344" s="35"/>
      <c r="G4344" s="16"/>
      <c r="H4344" s="16"/>
    </row>
    <row r="4345" spans="2:8">
      <c r="B4345" s="572" t="s">
        <v>8776</v>
      </c>
      <c r="C4345" s="572"/>
      <c r="D4345" s="604" t="str">
        <f>D$2519</f>
        <v xml:space="preserve">SIGTAP 08/25
Custo medio AIH
09/24 - 08/25 </v>
      </c>
      <c r="E4345" s="570" t="str">
        <f>E$861</f>
        <v>CNES_ESTABELECIMENTO</v>
      </c>
      <c r="F4345" s="570"/>
      <c r="G4345" s="570"/>
      <c r="H4345" s="570"/>
    </row>
    <row r="4346" spans="2:8" ht="22.5">
      <c r="B4346" s="572"/>
      <c r="C4346" s="572"/>
      <c r="D4346" s="605"/>
      <c r="E4346" s="58" t="s">
        <v>12</v>
      </c>
      <c r="F4346" s="59" t="s">
        <v>3815</v>
      </c>
      <c r="G4346" s="60" t="s">
        <v>3756</v>
      </c>
      <c r="H4346" s="59" t="s">
        <v>3814</v>
      </c>
    </row>
    <row r="4347" spans="2:8" ht="22.5">
      <c r="B4347" s="461" t="s">
        <v>8684</v>
      </c>
      <c r="C4347" s="460" t="s">
        <v>8683</v>
      </c>
      <c r="D4347" s="556">
        <v>600</v>
      </c>
      <c r="E4347" s="252">
        <v>0</v>
      </c>
      <c r="F4347" s="45">
        <f>D4347*E4347</f>
        <v>0</v>
      </c>
      <c r="G4347" s="46">
        <f>E4347/12</f>
        <v>0</v>
      </c>
      <c r="H4347" s="45">
        <f>F4347/12</f>
        <v>0</v>
      </c>
    </row>
    <row r="4348" spans="2:8">
      <c r="B4348" s="582" t="s">
        <v>7793</v>
      </c>
      <c r="C4348" s="582"/>
      <c r="D4348" s="18">
        <f>SUM(D4347)</f>
        <v>600</v>
      </c>
      <c r="E4348" s="19">
        <f>SUM(E4347)</f>
        <v>0</v>
      </c>
      <c r="F4348" s="18">
        <f>SUM(F4347)</f>
        <v>0</v>
      </c>
      <c r="G4348" s="19">
        <f>SUM(G4347)</f>
        <v>0</v>
      </c>
      <c r="H4348" s="18">
        <f>SUM(H4347)</f>
        <v>0</v>
      </c>
    </row>
    <row r="4349" spans="2:8">
      <c r="B4349" s="16"/>
      <c r="C4349" s="16"/>
      <c r="D4349" s="16"/>
      <c r="E4349" s="34"/>
      <c r="F4349" s="35"/>
      <c r="G4349" s="16"/>
      <c r="H4349" s="16"/>
    </row>
    <row r="4350" spans="2:8" ht="14.65" customHeight="1">
      <c r="B4350" s="572" t="s">
        <v>459</v>
      </c>
      <c r="C4350" s="572"/>
      <c r="D4350" s="604" t="str">
        <f>D$2519</f>
        <v xml:space="preserve">SIGTAP 08/25
Custo medio AIH
09/24 - 08/25 </v>
      </c>
      <c r="E4350" s="570" t="str">
        <f>E$861</f>
        <v>CNES_ESTABELECIMENTO</v>
      </c>
      <c r="F4350" s="570"/>
      <c r="G4350" s="570"/>
      <c r="H4350" s="570"/>
    </row>
    <row r="4351" spans="2:8" ht="22.5">
      <c r="B4351" s="572"/>
      <c r="C4351" s="572"/>
      <c r="D4351" s="605"/>
      <c r="E4351" s="58" t="s">
        <v>12</v>
      </c>
      <c r="F4351" s="59" t="s">
        <v>3815</v>
      </c>
      <c r="G4351" s="60" t="s">
        <v>3756</v>
      </c>
      <c r="H4351" s="59" t="s">
        <v>3814</v>
      </c>
    </row>
    <row r="4352" spans="2:8" ht="22.5">
      <c r="B4352" s="462" t="s">
        <v>2790</v>
      </c>
      <c r="C4352" s="459" t="s">
        <v>5491</v>
      </c>
      <c r="D4352" s="557">
        <v>322</v>
      </c>
      <c r="E4352" s="252">
        <v>0</v>
      </c>
      <c r="F4352" s="45">
        <f>D4352*E4352</f>
        <v>0</v>
      </c>
      <c r="G4352" s="46">
        <f>E4352/12</f>
        <v>0</v>
      </c>
      <c r="H4352" s="45">
        <f>F4352/12</f>
        <v>0</v>
      </c>
    </row>
    <row r="4353" spans="1:8">
      <c r="B4353" s="582" t="s">
        <v>7793</v>
      </c>
      <c r="C4353" s="582"/>
      <c r="D4353" s="18">
        <f>SUM(D4352)</f>
        <v>322</v>
      </c>
      <c r="E4353" s="19">
        <f>SUM(E4352)</f>
        <v>0</v>
      </c>
      <c r="F4353" s="18">
        <f>SUM(F4352)</f>
        <v>0</v>
      </c>
      <c r="G4353" s="19">
        <f>SUM(G4352)</f>
        <v>0</v>
      </c>
      <c r="H4353" s="18">
        <f>SUM(H4352)</f>
        <v>0</v>
      </c>
    </row>
    <row r="4354" spans="1:8">
      <c r="B4354" s="16"/>
      <c r="C4354" s="16"/>
      <c r="D4354" s="16"/>
      <c r="E4354" s="34"/>
      <c r="F4354" s="35"/>
      <c r="G4354" s="16"/>
      <c r="H4354" s="16"/>
    </row>
    <row r="4355" spans="1:8">
      <c r="B4355" s="603" t="s">
        <v>6646</v>
      </c>
      <c r="C4355" s="603"/>
      <c r="D4355" s="268">
        <f>D4348+D4353</f>
        <v>922</v>
      </c>
      <c r="E4355" s="269">
        <f>E4348+E4353</f>
        <v>0</v>
      </c>
      <c r="F4355" s="268">
        <f>F4348+F4353</f>
        <v>0</v>
      </c>
      <c r="G4355" s="269">
        <f>G4348+G4353</f>
        <v>0</v>
      </c>
      <c r="H4355" s="268">
        <f>H4348+H4353</f>
        <v>0</v>
      </c>
    </row>
    <row r="4356" spans="1:8">
      <c r="B4356" s="16"/>
      <c r="C4356" s="16"/>
      <c r="D4356" s="16"/>
      <c r="E4356" s="34"/>
      <c r="F4356" s="35"/>
      <c r="G4356" s="16"/>
      <c r="H4356" s="16"/>
    </row>
    <row r="4357" spans="1:8">
      <c r="B4357" s="585" t="s">
        <v>965</v>
      </c>
      <c r="C4357" s="586"/>
      <c r="D4357" s="604" t="str">
        <f>D$2519</f>
        <v xml:space="preserve">SIGTAP 08/25
Custo medio AIH
09/24 - 08/25 </v>
      </c>
      <c r="E4357" s="570" t="str">
        <f>E$861</f>
        <v>CNES_ESTABELECIMENTO</v>
      </c>
      <c r="F4357" s="570"/>
      <c r="G4357" s="570"/>
      <c r="H4357" s="570"/>
    </row>
    <row r="4358" spans="1:8" ht="22.5">
      <c r="B4358" s="587"/>
      <c r="C4358" s="588"/>
      <c r="D4358" s="605"/>
      <c r="E4358" s="12" t="s">
        <v>12</v>
      </c>
      <c r="F4358" s="50" t="s">
        <v>3815</v>
      </c>
      <c r="G4358" s="51" t="s">
        <v>3756</v>
      </c>
      <c r="H4358" s="50" t="s">
        <v>3814</v>
      </c>
    </row>
    <row r="4359" spans="1:8" ht="22.5">
      <c r="B4359" s="100" t="s">
        <v>8039</v>
      </c>
      <c r="C4359" s="140" t="s">
        <v>8685</v>
      </c>
      <c r="D4359" s="546">
        <v>17807.97</v>
      </c>
      <c r="E4359" s="341">
        <v>0</v>
      </c>
      <c r="F4359" s="45">
        <f t="shared" ref="F4359" si="529">D4359*E4359</f>
        <v>0</v>
      </c>
      <c r="G4359" s="46">
        <f t="shared" ref="G4359:H4359" si="530">E4359/12</f>
        <v>0</v>
      </c>
      <c r="H4359" s="45">
        <f t="shared" si="530"/>
        <v>0</v>
      </c>
    </row>
    <row r="4360" spans="1:8">
      <c r="B4360" s="582" t="s">
        <v>7793</v>
      </c>
      <c r="C4360" s="582"/>
      <c r="D4360" s="18">
        <f>SUM(D4359)</f>
        <v>17807.97</v>
      </c>
      <c r="E4360" s="19">
        <f>SUM(E4359)</f>
        <v>0</v>
      </c>
      <c r="F4360" s="18">
        <f>SUM(F4359)</f>
        <v>0</v>
      </c>
      <c r="G4360" s="19">
        <f>SUM(G4359)</f>
        <v>0</v>
      </c>
      <c r="H4360" s="18">
        <f>SUM(H4359)</f>
        <v>0</v>
      </c>
    </row>
    <row r="4361" spans="1:8">
      <c r="B4361" s="16"/>
      <c r="C4361" s="16"/>
      <c r="D4361" s="16"/>
      <c r="E4361" s="34"/>
      <c r="F4361" s="35"/>
      <c r="G4361" s="16"/>
      <c r="H4361" s="16"/>
    </row>
    <row r="4362" spans="1:8" ht="18" customHeight="1">
      <c r="A4362" s="4" t="s">
        <v>991</v>
      </c>
      <c r="B4362" s="599" t="s">
        <v>991</v>
      </c>
      <c r="C4362" s="600"/>
      <c r="D4362" s="604" t="str">
        <f>D$2519</f>
        <v xml:space="preserve">SIGTAP 08/25
Custo medio AIH
09/24 - 08/25 </v>
      </c>
      <c r="E4362" s="570" t="str">
        <f>E$861</f>
        <v>CNES_ESTABELECIMENTO</v>
      </c>
      <c r="F4362" s="570"/>
      <c r="G4362" s="570"/>
      <c r="H4362" s="570"/>
    </row>
    <row r="4363" spans="1:8" ht="18" customHeight="1">
      <c r="A4363" s="4">
        <v>0</v>
      </c>
      <c r="B4363" s="601"/>
      <c r="C4363" s="602"/>
      <c r="D4363" s="605"/>
      <c r="E4363" s="12" t="s">
        <v>12</v>
      </c>
      <c r="F4363" s="50" t="s">
        <v>3815</v>
      </c>
      <c r="G4363" s="51" t="s">
        <v>3756</v>
      </c>
      <c r="H4363" s="50" t="s">
        <v>3814</v>
      </c>
    </row>
    <row r="4364" spans="1:8">
      <c r="A4364" s="4">
        <v>404020720</v>
      </c>
      <c r="B4364" s="147" t="s">
        <v>5492</v>
      </c>
      <c r="C4364" s="141" t="s">
        <v>5493</v>
      </c>
      <c r="D4364" s="546">
        <v>418.48</v>
      </c>
      <c r="E4364" s="253">
        <v>0</v>
      </c>
      <c r="F4364" s="45">
        <f>D4364*E4364</f>
        <v>0</v>
      </c>
      <c r="G4364" s="46">
        <f t="shared" ref="G4364:H4374" si="531">E4364/12</f>
        <v>0</v>
      </c>
      <c r="H4364" s="45">
        <f t="shared" si="531"/>
        <v>0</v>
      </c>
    </row>
    <row r="4365" spans="1:8">
      <c r="B4365" s="147" t="s">
        <v>5494</v>
      </c>
      <c r="C4365" s="148" t="s">
        <v>5495</v>
      </c>
      <c r="D4365" s="546">
        <v>1714.66</v>
      </c>
      <c r="E4365" s="253">
        <v>0</v>
      </c>
      <c r="F4365" s="45">
        <f t="shared" ref="F4365:F4373" si="532">D4365*E4365</f>
        <v>0</v>
      </c>
      <c r="G4365" s="46">
        <f t="shared" si="531"/>
        <v>0</v>
      </c>
      <c r="H4365" s="45">
        <f t="shared" si="531"/>
        <v>0</v>
      </c>
    </row>
    <row r="4366" spans="1:8">
      <c r="B4366" s="147" t="s">
        <v>5496</v>
      </c>
      <c r="C4366" s="148" t="s">
        <v>5497</v>
      </c>
      <c r="D4366" s="546">
        <v>2914.93</v>
      </c>
      <c r="E4366" s="253">
        <v>0</v>
      </c>
      <c r="F4366" s="45">
        <f t="shared" si="532"/>
        <v>0</v>
      </c>
      <c r="G4366" s="46">
        <f t="shared" si="531"/>
        <v>0</v>
      </c>
      <c r="H4366" s="45">
        <f t="shared" si="531"/>
        <v>0</v>
      </c>
    </row>
    <row r="4367" spans="1:8">
      <c r="B4367" s="147" t="s">
        <v>5498</v>
      </c>
      <c r="C4367" s="141" t="s">
        <v>5499</v>
      </c>
      <c r="D4367" s="546">
        <v>514.39</v>
      </c>
      <c r="E4367" s="253">
        <v>0</v>
      </c>
      <c r="F4367" s="45">
        <f t="shared" si="532"/>
        <v>0</v>
      </c>
      <c r="G4367" s="46">
        <f t="shared" si="531"/>
        <v>0</v>
      </c>
      <c r="H4367" s="45">
        <f t="shared" si="531"/>
        <v>0</v>
      </c>
    </row>
    <row r="4368" spans="1:8">
      <c r="B4368" s="147" t="s">
        <v>5500</v>
      </c>
      <c r="C4368" s="141" t="s">
        <v>5501</v>
      </c>
      <c r="D4368" s="546">
        <v>1543.19</v>
      </c>
      <c r="E4368" s="253">
        <v>0</v>
      </c>
      <c r="F4368" s="45">
        <f t="shared" si="532"/>
        <v>0</v>
      </c>
      <c r="G4368" s="46">
        <f t="shared" si="531"/>
        <v>0</v>
      </c>
      <c r="H4368" s="45">
        <f t="shared" si="531"/>
        <v>0</v>
      </c>
    </row>
    <row r="4369" spans="1:8">
      <c r="B4369" s="147" t="s">
        <v>5502</v>
      </c>
      <c r="C4369" s="141" t="s">
        <v>5503</v>
      </c>
      <c r="D4369" s="546">
        <v>154.32</v>
      </c>
      <c r="E4369" s="253">
        <v>0</v>
      </c>
      <c r="F4369" s="45">
        <f t="shared" si="532"/>
        <v>0</v>
      </c>
      <c r="G4369" s="46">
        <f t="shared" si="531"/>
        <v>0</v>
      </c>
      <c r="H4369" s="45">
        <f t="shared" si="531"/>
        <v>0</v>
      </c>
    </row>
    <row r="4370" spans="1:8">
      <c r="B4370" s="147" t="s">
        <v>5504</v>
      </c>
      <c r="C4370" s="141" t="s">
        <v>6607</v>
      </c>
      <c r="D4370" s="546">
        <v>1714.66</v>
      </c>
      <c r="E4370" s="253">
        <v>0</v>
      </c>
      <c r="F4370" s="45">
        <f t="shared" si="532"/>
        <v>0</v>
      </c>
      <c r="G4370" s="46">
        <f t="shared" si="531"/>
        <v>0</v>
      </c>
      <c r="H4370" s="45">
        <f t="shared" si="531"/>
        <v>0</v>
      </c>
    </row>
    <row r="4371" spans="1:8">
      <c r="B4371" s="147" t="s">
        <v>5505</v>
      </c>
      <c r="C4371" s="141" t="s">
        <v>5506</v>
      </c>
      <c r="D4371" s="546">
        <v>462.95</v>
      </c>
      <c r="E4371" s="253">
        <v>0</v>
      </c>
      <c r="F4371" s="45">
        <f t="shared" si="532"/>
        <v>0</v>
      </c>
      <c r="G4371" s="46">
        <f t="shared" si="531"/>
        <v>0</v>
      </c>
      <c r="H4371" s="45">
        <f t="shared" si="531"/>
        <v>0</v>
      </c>
    </row>
    <row r="4372" spans="1:8">
      <c r="B4372" s="147" t="s">
        <v>5507</v>
      </c>
      <c r="C4372" s="141" t="s">
        <v>5508</v>
      </c>
      <c r="D4372" s="546">
        <v>1714.66</v>
      </c>
      <c r="E4372" s="253">
        <v>0</v>
      </c>
      <c r="F4372" s="45">
        <f t="shared" si="532"/>
        <v>0</v>
      </c>
      <c r="G4372" s="46">
        <f t="shared" si="531"/>
        <v>0</v>
      </c>
      <c r="H4372" s="45">
        <f t="shared" si="531"/>
        <v>0</v>
      </c>
    </row>
    <row r="4373" spans="1:8">
      <c r="B4373" s="147" t="s">
        <v>6606</v>
      </c>
      <c r="C4373" s="141" t="s">
        <v>6608</v>
      </c>
      <c r="D4373" s="546">
        <v>2400.54</v>
      </c>
      <c r="E4373" s="253">
        <v>0</v>
      </c>
      <c r="F4373" s="45">
        <f t="shared" si="532"/>
        <v>0</v>
      </c>
      <c r="G4373" s="46">
        <f t="shared" si="531"/>
        <v>0</v>
      </c>
      <c r="H4373" s="45">
        <f t="shared" si="531"/>
        <v>0</v>
      </c>
    </row>
    <row r="4374" spans="1:8">
      <c r="A4374" s="4">
        <v>404020771</v>
      </c>
      <c r="B4374" s="147" t="s">
        <v>8023</v>
      </c>
      <c r="C4374" s="141" t="s">
        <v>8024</v>
      </c>
      <c r="D4374" s="546">
        <v>659.03</v>
      </c>
      <c r="E4374" s="253">
        <v>0</v>
      </c>
      <c r="F4374" s="45">
        <f>D4374*E4374</f>
        <v>0</v>
      </c>
      <c r="G4374" s="46">
        <f t="shared" si="531"/>
        <v>0</v>
      </c>
      <c r="H4374" s="45">
        <f t="shared" si="531"/>
        <v>0</v>
      </c>
    </row>
    <row r="4375" spans="1:8">
      <c r="A4375" s="4" t="s">
        <v>1</v>
      </c>
      <c r="B4375" s="606" t="s">
        <v>7729</v>
      </c>
      <c r="C4375" s="607"/>
      <c r="D4375" s="18">
        <f>SUM(D4364:D4374)</f>
        <v>14211.81</v>
      </c>
      <c r="E4375" s="19">
        <f>SUM(E4364:E4374)</f>
        <v>0</v>
      </c>
      <c r="F4375" s="18">
        <f>SUM(F4364:F4374)</f>
        <v>0</v>
      </c>
      <c r="G4375" s="19">
        <f>SUM(G4364:G4374)</f>
        <v>0</v>
      </c>
      <c r="H4375" s="18">
        <f>SUM(H4364:H4374)</f>
        <v>0</v>
      </c>
    </row>
    <row r="4376" spans="1:8">
      <c r="A4376" s="4">
        <v>0</v>
      </c>
      <c r="B4376" s="36"/>
      <c r="C4376" s="36"/>
      <c r="D4376" s="38"/>
      <c r="E4376" s="37"/>
      <c r="F4376" s="38"/>
      <c r="G4376" s="16"/>
      <c r="H4376" s="16"/>
    </row>
    <row r="4377" spans="1:8" ht="18" customHeight="1">
      <c r="A4377" s="4" t="s">
        <v>1098</v>
      </c>
      <c r="B4377" s="585" t="s">
        <v>1098</v>
      </c>
      <c r="C4377" s="586"/>
      <c r="D4377" s="604" t="str">
        <f>D$2519</f>
        <v xml:space="preserve">SIGTAP 08/25
Custo medio AIH
09/24 - 08/25 </v>
      </c>
      <c r="E4377" s="570" t="str">
        <f>E$861</f>
        <v>CNES_ESTABELECIMENTO</v>
      </c>
      <c r="F4377" s="570"/>
      <c r="G4377" s="570"/>
      <c r="H4377" s="570"/>
    </row>
    <row r="4378" spans="1:8" ht="18" customHeight="1">
      <c r="A4378" s="4">
        <v>0</v>
      </c>
      <c r="B4378" s="587"/>
      <c r="C4378" s="588"/>
      <c r="D4378" s="605"/>
      <c r="E4378" s="12" t="s">
        <v>12</v>
      </c>
      <c r="F4378" s="50" t="s">
        <v>3815</v>
      </c>
      <c r="G4378" s="51" t="s">
        <v>3756</v>
      </c>
      <c r="H4378" s="50" t="s">
        <v>3814</v>
      </c>
    </row>
    <row r="4379" spans="1:8" ht="14.25" customHeight="1">
      <c r="A4379" s="4">
        <v>406040150</v>
      </c>
      <c r="B4379" s="289" t="s">
        <v>1721</v>
      </c>
      <c r="C4379" s="290" t="s">
        <v>6609</v>
      </c>
      <c r="D4379" s="534">
        <v>12246.65</v>
      </c>
      <c r="E4379" s="365">
        <v>0</v>
      </c>
      <c r="F4379" s="45">
        <f t="shared" ref="F4379:F4433" si="533">D4379*E4379</f>
        <v>0</v>
      </c>
      <c r="G4379" s="46">
        <f t="shared" ref="G4379:H4433" si="534">E4379/12</f>
        <v>0</v>
      </c>
      <c r="H4379" s="45">
        <f t="shared" si="534"/>
        <v>0</v>
      </c>
    </row>
    <row r="4380" spans="1:8" ht="14.25" customHeight="1">
      <c r="B4380" s="289" t="s">
        <v>3020</v>
      </c>
      <c r="C4380" s="290" t="s">
        <v>5509</v>
      </c>
      <c r="D4380" s="534">
        <v>16557.689999999999</v>
      </c>
      <c r="E4380" s="365">
        <v>0</v>
      </c>
      <c r="F4380" s="45">
        <f t="shared" si="533"/>
        <v>0</v>
      </c>
      <c r="G4380" s="46">
        <f t="shared" si="534"/>
        <v>0</v>
      </c>
      <c r="H4380" s="45">
        <f t="shared" si="534"/>
        <v>0</v>
      </c>
    </row>
    <row r="4381" spans="1:8" ht="14.25" customHeight="1">
      <c r="B4381" s="100" t="s">
        <v>1728</v>
      </c>
      <c r="C4381" s="100" t="s">
        <v>6686</v>
      </c>
      <c r="D4381" s="534">
        <v>17703.09</v>
      </c>
      <c r="E4381" s="365">
        <v>0</v>
      </c>
      <c r="F4381" s="45">
        <f t="shared" si="533"/>
        <v>0</v>
      </c>
      <c r="G4381" s="46">
        <f t="shared" si="534"/>
        <v>0</v>
      </c>
      <c r="H4381" s="45">
        <f t="shared" si="534"/>
        <v>0</v>
      </c>
    </row>
    <row r="4382" spans="1:8" ht="14.25" customHeight="1">
      <c r="B4382" s="289" t="s">
        <v>3022</v>
      </c>
      <c r="C4382" s="290" t="s">
        <v>6610</v>
      </c>
      <c r="D4382" s="534">
        <v>22267.919999999998</v>
      </c>
      <c r="E4382" s="365">
        <v>0</v>
      </c>
      <c r="F4382" s="45">
        <f t="shared" si="533"/>
        <v>0</v>
      </c>
      <c r="G4382" s="46">
        <f t="shared" si="534"/>
        <v>0</v>
      </c>
      <c r="H4382" s="45">
        <f t="shared" si="534"/>
        <v>0</v>
      </c>
    </row>
    <row r="4383" spans="1:8" ht="14.25" customHeight="1">
      <c r="B4383" s="289" t="s">
        <v>1729</v>
      </c>
      <c r="C4383" s="290" t="s">
        <v>6611</v>
      </c>
      <c r="D4383" s="534">
        <v>14685.43</v>
      </c>
      <c r="E4383" s="365">
        <v>0</v>
      </c>
      <c r="F4383" s="45">
        <f t="shared" si="533"/>
        <v>0</v>
      </c>
      <c r="G4383" s="46">
        <f t="shared" si="534"/>
        <v>0</v>
      </c>
      <c r="H4383" s="45">
        <f t="shared" si="534"/>
        <v>0</v>
      </c>
    </row>
    <row r="4384" spans="1:8" ht="14.25" customHeight="1">
      <c r="B4384" s="289" t="s">
        <v>1730</v>
      </c>
      <c r="C4384" s="290" t="s">
        <v>6612</v>
      </c>
      <c r="D4384" s="534">
        <v>10948.62</v>
      </c>
      <c r="E4384" s="365">
        <v>0</v>
      </c>
      <c r="F4384" s="45">
        <f t="shared" si="533"/>
        <v>0</v>
      </c>
      <c r="G4384" s="46">
        <f t="shared" si="534"/>
        <v>0</v>
      </c>
      <c r="H4384" s="45">
        <f t="shared" si="534"/>
        <v>0</v>
      </c>
    </row>
    <row r="4385" spans="2:8" ht="14.25" customHeight="1">
      <c r="B4385" s="289" t="s">
        <v>1734</v>
      </c>
      <c r="C4385" s="290" t="s">
        <v>6613</v>
      </c>
      <c r="D4385" s="534">
        <v>16557.689999999999</v>
      </c>
      <c r="E4385" s="365">
        <v>0</v>
      </c>
      <c r="F4385" s="45">
        <f t="shared" si="533"/>
        <v>0</v>
      </c>
      <c r="G4385" s="46">
        <f t="shared" si="534"/>
        <v>0</v>
      </c>
      <c r="H4385" s="45">
        <f t="shared" si="534"/>
        <v>0</v>
      </c>
    </row>
    <row r="4386" spans="2:8" ht="14.25" customHeight="1">
      <c r="B4386" s="289" t="s">
        <v>1735</v>
      </c>
      <c r="C4386" s="290" t="s">
        <v>6614</v>
      </c>
      <c r="D4386" s="534">
        <v>22267.919999999998</v>
      </c>
      <c r="E4386" s="365">
        <v>0</v>
      </c>
      <c r="F4386" s="45">
        <f t="shared" si="533"/>
        <v>0</v>
      </c>
      <c r="G4386" s="46">
        <f t="shared" si="534"/>
        <v>0</v>
      </c>
      <c r="H4386" s="45">
        <f t="shared" si="534"/>
        <v>0</v>
      </c>
    </row>
    <row r="4387" spans="2:8" ht="14.25" customHeight="1">
      <c r="B4387" s="289" t="s">
        <v>3024</v>
      </c>
      <c r="C4387" s="290" t="s">
        <v>6615</v>
      </c>
      <c r="D4387" s="534">
        <v>24318.83</v>
      </c>
      <c r="E4387" s="365">
        <v>0</v>
      </c>
      <c r="F4387" s="45">
        <f t="shared" si="533"/>
        <v>0</v>
      </c>
      <c r="G4387" s="46">
        <f t="shared" si="534"/>
        <v>0</v>
      </c>
      <c r="H4387" s="45">
        <f t="shared" si="534"/>
        <v>0</v>
      </c>
    </row>
    <row r="4388" spans="2:8" ht="14.25" customHeight="1">
      <c r="B4388" s="289" t="s">
        <v>1737</v>
      </c>
      <c r="C4388" s="290" t="s">
        <v>6616</v>
      </c>
      <c r="D4388" s="534">
        <v>24318.83</v>
      </c>
      <c r="E4388" s="365">
        <v>0</v>
      </c>
      <c r="F4388" s="45">
        <f t="shared" si="533"/>
        <v>0</v>
      </c>
      <c r="G4388" s="46">
        <f t="shared" si="534"/>
        <v>0</v>
      </c>
      <c r="H4388" s="45">
        <f t="shared" si="534"/>
        <v>0</v>
      </c>
    </row>
    <row r="4389" spans="2:8" ht="14.25" customHeight="1">
      <c r="B4389" s="289" t="s">
        <v>1738</v>
      </c>
      <c r="C4389" s="290" t="s">
        <v>6617</v>
      </c>
      <c r="D4389" s="534">
        <v>24318.83</v>
      </c>
      <c r="E4389" s="365">
        <v>0</v>
      </c>
      <c r="F4389" s="45">
        <f t="shared" si="533"/>
        <v>0</v>
      </c>
      <c r="G4389" s="46">
        <f t="shared" si="534"/>
        <v>0</v>
      </c>
      <c r="H4389" s="45">
        <f t="shared" si="534"/>
        <v>0</v>
      </c>
    </row>
    <row r="4390" spans="2:8" ht="14.25" customHeight="1">
      <c r="B4390" s="289" t="s">
        <v>3025</v>
      </c>
      <c r="C4390" s="290" t="s">
        <v>6618</v>
      </c>
      <c r="D4390" s="534">
        <v>20435.86</v>
      </c>
      <c r="E4390" s="365">
        <v>0</v>
      </c>
      <c r="F4390" s="45">
        <f t="shared" si="533"/>
        <v>0</v>
      </c>
      <c r="G4390" s="46">
        <f t="shared" si="534"/>
        <v>0</v>
      </c>
      <c r="H4390" s="45">
        <f t="shared" si="534"/>
        <v>0</v>
      </c>
    </row>
    <row r="4391" spans="2:8" ht="14.25" customHeight="1">
      <c r="B4391" s="289" t="s">
        <v>3026</v>
      </c>
      <c r="C4391" s="290" t="s">
        <v>6619</v>
      </c>
      <c r="D4391" s="534">
        <v>24318.66</v>
      </c>
      <c r="E4391" s="365">
        <v>0</v>
      </c>
      <c r="F4391" s="45">
        <f t="shared" si="533"/>
        <v>0</v>
      </c>
      <c r="G4391" s="46">
        <f t="shared" si="534"/>
        <v>0</v>
      </c>
      <c r="H4391" s="45">
        <f t="shared" si="534"/>
        <v>0</v>
      </c>
    </row>
    <row r="4392" spans="2:8" ht="14.25" customHeight="1">
      <c r="B4392" s="289" t="s">
        <v>1745</v>
      </c>
      <c r="C4392" s="290" t="s">
        <v>6620</v>
      </c>
      <c r="D4392" s="534">
        <v>24318.83</v>
      </c>
      <c r="E4392" s="365">
        <v>0</v>
      </c>
      <c r="F4392" s="45">
        <f t="shared" si="533"/>
        <v>0</v>
      </c>
      <c r="G4392" s="46">
        <f t="shared" si="534"/>
        <v>0</v>
      </c>
      <c r="H4392" s="45">
        <f t="shared" si="534"/>
        <v>0</v>
      </c>
    </row>
    <row r="4393" spans="2:8" ht="14.25" customHeight="1">
      <c r="B4393" s="289" t="s">
        <v>3027</v>
      </c>
      <c r="C4393" s="290" t="s">
        <v>6621</v>
      </c>
      <c r="D4393" s="534">
        <v>22446.57</v>
      </c>
      <c r="E4393" s="365">
        <v>0</v>
      </c>
      <c r="F4393" s="45">
        <f t="shared" si="533"/>
        <v>0</v>
      </c>
      <c r="G4393" s="46">
        <f t="shared" si="534"/>
        <v>0</v>
      </c>
      <c r="H4393" s="45">
        <f t="shared" si="534"/>
        <v>0</v>
      </c>
    </row>
    <row r="4394" spans="2:8" ht="14.25" customHeight="1">
      <c r="B4394" s="289" t="s">
        <v>1746</v>
      </c>
      <c r="C4394" s="290" t="s">
        <v>6622</v>
      </c>
      <c r="D4394" s="534">
        <v>18150.46</v>
      </c>
      <c r="E4394" s="365">
        <v>0</v>
      </c>
      <c r="F4394" s="45">
        <f t="shared" si="533"/>
        <v>0</v>
      </c>
      <c r="G4394" s="46">
        <f t="shared" si="534"/>
        <v>0</v>
      </c>
      <c r="H4394" s="45">
        <f t="shared" si="534"/>
        <v>0</v>
      </c>
    </row>
    <row r="4395" spans="2:8" ht="14.25" customHeight="1">
      <c r="B4395" s="289" t="s">
        <v>1748</v>
      </c>
      <c r="C4395" s="290" t="s">
        <v>6623</v>
      </c>
      <c r="D4395" s="534">
        <v>22446.57</v>
      </c>
      <c r="E4395" s="365">
        <v>0</v>
      </c>
      <c r="F4395" s="45">
        <f t="shared" si="533"/>
        <v>0</v>
      </c>
      <c r="G4395" s="46">
        <f t="shared" si="534"/>
        <v>0</v>
      </c>
      <c r="H4395" s="45">
        <f t="shared" si="534"/>
        <v>0</v>
      </c>
    </row>
    <row r="4396" spans="2:8" ht="14.25" customHeight="1">
      <c r="B4396" s="289" t="s">
        <v>1750</v>
      </c>
      <c r="C4396" s="290" t="s">
        <v>6624</v>
      </c>
      <c r="D4396" s="534">
        <v>24318.83</v>
      </c>
      <c r="E4396" s="365">
        <v>0</v>
      </c>
      <c r="F4396" s="45">
        <f t="shared" si="533"/>
        <v>0</v>
      </c>
      <c r="G4396" s="46">
        <f t="shared" si="534"/>
        <v>0</v>
      </c>
      <c r="H4396" s="45">
        <f t="shared" si="534"/>
        <v>0</v>
      </c>
    </row>
    <row r="4397" spans="2:8" ht="14.25" customHeight="1">
      <c r="B4397" s="289" t="s">
        <v>3029</v>
      </c>
      <c r="C4397" s="290" t="s">
        <v>6625</v>
      </c>
      <c r="D4397" s="534">
        <v>24318.83</v>
      </c>
      <c r="E4397" s="365">
        <v>0</v>
      </c>
      <c r="F4397" s="45">
        <f t="shared" si="533"/>
        <v>0</v>
      </c>
      <c r="G4397" s="46">
        <f t="shared" si="534"/>
        <v>0</v>
      </c>
      <c r="H4397" s="45">
        <f t="shared" si="534"/>
        <v>0</v>
      </c>
    </row>
    <row r="4398" spans="2:8" ht="14.25" customHeight="1">
      <c r="B4398" s="289" t="s">
        <v>3030</v>
      </c>
      <c r="C4398" s="290" t="s">
        <v>6626</v>
      </c>
      <c r="D4398" s="534">
        <v>24318.83</v>
      </c>
      <c r="E4398" s="365">
        <v>0</v>
      </c>
      <c r="F4398" s="45">
        <f t="shared" si="533"/>
        <v>0</v>
      </c>
      <c r="G4398" s="46">
        <f t="shared" si="534"/>
        <v>0</v>
      </c>
      <c r="H4398" s="45">
        <f t="shared" si="534"/>
        <v>0</v>
      </c>
    </row>
    <row r="4399" spans="2:8" ht="14.25" customHeight="1">
      <c r="B4399" s="289" t="s">
        <v>3031</v>
      </c>
      <c r="C4399" s="290" t="s">
        <v>6627</v>
      </c>
      <c r="D4399" s="534">
        <v>24318.83</v>
      </c>
      <c r="E4399" s="365">
        <v>0</v>
      </c>
      <c r="F4399" s="45">
        <f t="shared" si="533"/>
        <v>0</v>
      </c>
      <c r="G4399" s="46">
        <f t="shared" si="534"/>
        <v>0</v>
      </c>
      <c r="H4399" s="45">
        <f t="shared" si="534"/>
        <v>0</v>
      </c>
    </row>
    <row r="4400" spans="2:8" ht="14.25" customHeight="1">
      <c r="B4400" s="100" t="s">
        <v>1767</v>
      </c>
      <c r="C4400" s="100" t="s">
        <v>6717</v>
      </c>
      <c r="D4400" s="534">
        <v>13196.19</v>
      </c>
      <c r="E4400" s="365">
        <v>0</v>
      </c>
      <c r="F4400" s="45">
        <f t="shared" si="533"/>
        <v>0</v>
      </c>
      <c r="G4400" s="46">
        <f t="shared" si="534"/>
        <v>0</v>
      </c>
      <c r="H4400" s="45">
        <f t="shared" si="534"/>
        <v>0</v>
      </c>
    </row>
    <row r="4401" spans="2:8" ht="14.25" customHeight="1">
      <c r="B4401" s="289" t="s">
        <v>1771</v>
      </c>
      <c r="C4401" s="290" t="s">
        <v>6628</v>
      </c>
      <c r="D4401" s="534">
        <v>24318.83</v>
      </c>
      <c r="E4401" s="365">
        <v>0</v>
      </c>
      <c r="F4401" s="45">
        <f t="shared" si="533"/>
        <v>0</v>
      </c>
      <c r="G4401" s="46">
        <f t="shared" si="534"/>
        <v>0</v>
      </c>
      <c r="H4401" s="45">
        <f t="shared" si="534"/>
        <v>0</v>
      </c>
    </row>
    <row r="4402" spans="2:8" ht="14.25" customHeight="1">
      <c r="B4402" s="140" t="s">
        <v>1773</v>
      </c>
      <c r="C4402" s="141" t="s">
        <v>6722</v>
      </c>
      <c r="D4402" s="534">
        <v>12659.96</v>
      </c>
      <c r="E4402" s="365">
        <v>0</v>
      </c>
      <c r="F4402" s="45">
        <f t="shared" si="533"/>
        <v>0</v>
      </c>
      <c r="G4402" s="46">
        <f t="shared" si="534"/>
        <v>0</v>
      </c>
      <c r="H4402" s="45">
        <f t="shared" si="534"/>
        <v>0</v>
      </c>
    </row>
    <row r="4403" spans="2:8" ht="14.25" customHeight="1">
      <c r="B4403" s="140" t="s">
        <v>3037</v>
      </c>
      <c r="C4403" s="141" t="s">
        <v>6723</v>
      </c>
      <c r="D4403" s="534">
        <v>16616.13</v>
      </c>
      <c r="E4403" s="365">
        <v>0</v>
      </c>
      <c r="F4403" s="45">
        <f t="shared" si="533"/>
        <v>0</v>
      </c>
      <c r="G4403" s="46">
        <f t="shared" si="534"/>
        <v>0</v>
      </c>
      <c r="H4403" s="45">
        <f t="shared" si="534"/>
        <v>0</v>
      </c>
    </row>
    <row r="4404" spans="2:8" ht="14.25" customHeight="1">
      <c r="B4404" s="140" t="s">
        <v>1774</v>
      </c>
      <c r="C4404" s="141" t="s">
        <v>6724</v>
      </c>
      <c r="D4404" s="534">
        <v>15474.64</v>
      </c>
      <c r="E4404" s="365">
        <v>0</v>
      </c>
      <c r="F4404" s="45">
        <f t="shared" si="533"/>
        <v>0</v>
      </c>
      <c r="G4404" s="46">
        <f t="shared" si="534"/>
        <v>0</v>
      </c>
      <c r="H4404" s="45">
        <f t="shared" si="534"/>
        <v>0</v>
      </c>
    </row>
    <row r="4405" spans="2:8" ht="14.25" customHeight="1">
      <c r="B4405" s="140" t="s">
        <v>1783</v>
      </c>
      <c r="C4405" s="141" t="s">
        <v>6731</v>
      </c>
      <c r="D4405" s="534">
        <v>14232.28</v>
      </c>
      <c r="E4405" s="365">
        <v>0</v>
      </c>
      <c r="F4405" s="45">
        <f t="shared" si="533"/>
        <v>0</v>
      </c>
      <c r="G4405" s="46">
        <f t="shared" si="534"/>
        <v>0</v>
      </c>
      <c r="H4405" s="45">
        <f t="shared" si="534"/>
        <v>0</v>
      </c>
    </row>
    <row r="4406" spans="2:8" ht="14.25" customHeight="1">
      <c r="B4406" s="140" t="s">
        <v>1784</v>
      </c>
      <c r="C4406" s="141" t="s">
        <v>6732</v>
      </c>
      <c r="D4406" s="534">
        <v>14709.05</v>
      </c>
      <c r="E4406" s="365">
        <v>0</v>
      </c>
      <c r="F4406" s="45">
        <f t="shared" si="533"/>
        <v>0</v>
      </c>
      <c r="G4406" s="46">
        <f t="shared" si="534"/>
        <v>0</v>
      </c>
      <c r="H4406" s="45">
        <f t="shared" si="534"/>
        <v>0</v>
      </c>
    </row>
    <row r="4407" spans="2:8" ht="14.25" customHeight="1">
      <c r="B4407" s="140" t="s">
        <v>1785</v>
      </c>
      <c r="C4407" s="141" t="s">
        <v>6733</v>
      </c>
      <c r="D4407" s="534">
        <v>17704.38</v>
      </c>
      <c r="E4407" s="365">
        <v>0</v>
      </c>
      <c r="F4407" s="45">
        <f t="shared" si="533"/>
        <v>0</v>
      </c>
      <c r="G4407" s="46">
        <f t="shared" si="534"/>
        <v>0</v>
      </c>
      <c r="H4407" s="45">
        <f t="shared" si="534"/>
        <v>0</v>
      </c>
    </row>
    <row r="4408" spans="2:8" ht="14.25" customHeight="1">
      <c r="B4408" s="140" t="s">
        <v>1786</v>
      </c>
      <c r="C4408" s="141" t="s">
        <v>6734</v>
      </c>
      <c r="D4408" s="534">
        <v>17704.38</v>
      </c>
      <c r="E4408" s="365">
        <v>0</v>
      </c>
      <c r="F4408" s="45">
        <f t="shared" si="533"/>
        <v>0</v>
      </c>
      <c r="G4408" s="46">
        <f t="shared" si="534"/>
        <v>0</v>
      </c>
      <c r="H4408" s="45">
        <f t="shared" si="534"/>
        <v>0</v>
      </c>
    </row>
    <row r="4409" spans="2:8" ht="14.25" customHeight="1">
      <c r="B4409" s="100" t="s">
        <v>1794</v>
      </c>
      <c r="C4409" s="100" t="s">
        <v>6745</v>
      </c>
      <c r="D4409" s="534">
        <v>16616.13</v>
      </c>
      <c r="E4409" s="365">
        <v>0</v>
      </c>
      <c r="F4409" s="45">
        <f t="shared" si="533"/>
        <v>0</v>
      </c>
      <c r="G4409" s="46">
        <f t="shared" si="534"/>
        <v>0</v>
      </c>
      <c r="H4409" s="45">
        <f t="shared" si="534"/>
        <v>0</v>
      </c>
    </row>
    <row r="4410" spans="2:8" ht="14.25" customHeight="1">
      <c r="B4410" s="289" t="s">
        <v>3053</v>
      </c>
      <c r="C4410" s="290" t="s">
        <v>6629</v>
      </c>
      <c r="D4410" s="534">
        <v>16557.689999999999</v>
      </c>
      <c r="E4410" s="365">
        <v>0</v>
      </c>
      <c r="F4410" s="45">
        <f t="shared" si="533"/>
        <v>0</v>
      </c>
      <c r="G4410" s="46">
        <f t="shared" si="534"/>
        <v>0</v>
      </c>
      <c r="H4410" s="45">
        <f t="shared" si="534"/>
        <v>0</v>
      </c>
    </row>
    <row r="4411" spans="2:8" ht="14.25" customHeight="1">
      <c r="B4411" s="289" t="s">
        <v>3054</v>
      </c>
      <c r="C4411" s="290" t="s">
        <v>6630</v>
      </c>
      <c r="D4411" s="534">
        <v>12246.65</v>
      </c>
      <c r="E4411" s="365">
        <v>0</v>
      </c>
      <c r="F4411" s="45">
        <f t="shared" si="533"/>
        <v>0</v>
      </c>
      <c r="G4411" s="46">
        <f t="shared" si="534"/>
        <v>0</v>
      </c>
      <c r="H4411" s="45">
        <f t="shared" si="534"/>
        <v>0</v>
      </c>
    </row>
    <row r="4412" spans="2:8" ht="14.25" customHeight="1">
      <c r="B4412" s="289" t="s">
        <v>5510</v>
      </c>
      <c r="C4412" s="290" t="s">
        <v>5511</v>
      </c>
      <c r="D4412" s="534">
        <v>12820.88</v>
      </c>
      <c r="E4412" s="365">
        <v>0</v>
      </c>
      <c r="F4412" s="45">
        <f t="shared" si="533"/>
        <v>0</v>
      </c>
      <c r="G4412" s="46">
        <f t="shared" si="534"/>
        <v>0</v>
      </c>
      <c r="H4412" s="45">
        <f t="shared" si="534"/>
        <v>0</v>
      </c>
    </row>
    <row r="4413" spans="2:8" ht="14.25" customHeight="1">
      <c r="B4413" s="289" t="s">
        <v>5512</v>
      </c>
      <c r="C4413" s="290" t="s">
        <v>5513</v>
      </c>
      <c r="D4413" s="534">
        <v>10948.62</v>
      </c>
      <c r="E4413" s="365">
        <v>0</v>
      </c>
      <c r="F4413" s="45">
        <f t="shared" si="533"/>
        <v>0</v>
      </c>
      <c r="G4413" s="46">
        <f t="shared" si="534"/>
        <v>0</v>
      </c>
      <c r="H4413" s="45">
        <f t="shared" si="534"/>
        <v>0</v>
      </c>
    </row>
    <row r="4414" spans="2:8" ht="14.25" customHeight="1">
      <c r="B4414" s="289" t="s">
        <v>5514</v>
      </c>
      <c r="C4414" s="290" t="s">
        <v>5515</v>
      </c>
      <c r="D4414" s="534">
        <v>15991.52</v>
      </c>
      <c r="E4414" s="365">
        <v>0</v>
      </c>
      <c r="F4414" s="45">
        <f t="shared" si="533"/>
        <v>0</v>
      </c>
      <c r="G4414" s="46">
        <f t="shared" si="534"/>
        <v>0</v>
      </c>
      <c r="H4414" s="45">
        <f t="shared" si="534"/>
        <v>0</v>
      </c>
    </row>
    <row r="4415" spans="2:8" ht="14.25" customHeight="1">
      <c r="B4415" s="289" t="s">
        <v>5516</v>
      </c>
      <c r="C4415" s="290" t="s">
        <v>5517</v>
      </c>
      <c r="D4415" s="534">
        <v>19664.32</v>
      </c>
      <c r="E4415" s="365">
        <v>0</v>
      </c>
      <c r="F4415" s="45">
        <f t="shared" si="533"/>
        <v>0</v>
      </c>
      <c r="G4415" s="46">
        <f t="shared" si="534"/>
        <v>0</v>
      </c>
      <c r="H4415" s="45">
        <f t="shared" si="534"/>
        <v>0</v>
      </c>
    </row>
    <row r="4416" spans="2:8" ht="14.25" customHeight="1">
      <c r="B4416" s="289" t="s">
        <v>5518</v>
      </c>
      <c r="C4416" s="290" t="s">
        <v>5519</v>
      </c>
      <c r="D4416" s="534">
        <v>14685.43</v>
      </c>
      <c r="E4416" s="365">
        <v>0</v>
      </c>
      <c r="F4416" s="45">
        <f t="shared" si="533"/>
        <v>0</v>
      </c>
      <c r="G4416" s="46">
        <f t="shared" si="534"/>
        <v>0</v>
      </c>
      <c r="H4416" s="45">
        <f t="shared" si="534"/>
        <v>0</v>
      </c>
    </row>
    <row r="4417" spans="1:8" ht="14.25" customHeight="1">
      <c r="B4417" s="289" t="s">
        <v>5520</v>
      </c>
      <c r="C4417" s="290" t="s">
        <v>5521</v>
      </c>
      <c r="D4417" s="534">
        <v>12131.83</v>
      </c>
      <c r="E4417" s="365">
        <v>0</v>
      </c>
      <c r="F4417" s="45">
        <f t="shared" si="533"/>
        <v>0</v>
      </c>
      <c r="G4417" s="46">
        <f t="shared" si="534"/>
        <v>0</v>
      </c>
      <c r="H4417" s="45">
        <f t="shared" si="534"/>
        <v>0</v>
      </c>
    </row>
    <row r="4418" spans="1:8" ht="14.25" customHeight="1">
      <c r="B4418" s="289" t="s">
        <v>5522</v>
      </c>
      <c r="C4418" s="290" t="s">
        <v>5523</v>
      </c>
      <c r="D4418" s="534">
        <v>12246.65</v>
      </c>
      <c r="E4418" s="365">
        <v>0</v>
      </c>
      <c r="F4418" s="45">
        <f t="shared" si="533"/>
        <v>0</v>
      </c>
      <c r="G4418" s="46">
        <f t="shared" si="534"/>
        <v>0</v>
      </c>
      <c r="H4418" s="45">
        <f t="shared" si="534"/>
        <v>0</v>
      </c>
    </row>
    <row r="4419" spans="1:8" ht="14.25" customHeight="1">
      <c r="B4419" s="289" t="s">
        <v>5524</v>
      </c>
      <c r="C4419" s="290" t="s">
        <v>5525</v>
      </c>
      <c r="D4419" s="534">
        <v>10374.379999999999</v>
      </c>
      <c r="E4419" s="365">
        <v>0</v>
      </c>
      <c r="F4419" s="45">
        <f t="shared" si="533"/>
        <v>0</v>
      </c>
      <c r="G4419" s="46">
        <f t="shared" si="534"/>
        <v>0</v>
      </c>
      <c r="H4419" s="45">
        <f t="shared" si="534"/>
        <v>0</v>
      </c>
    </row>
    <row r="4420" spans="1:8" ht="14.25" customHeight="1">
      <c r="B4420" s="289" t="s">
        <v>5526</v>
      </c>
      <c r="C4420" s="290" t="s">
        <v>5527</v>
      </c>
      <c r="D4420" s="534">
        <v>16557.689999999999</v>
      </c>
      <c r="E4420" s="365">
        <v>0</v>
      </c>
      <c r="F4420" s="45">
        <f t="shared" si="533"/>
        <v>0</v>
      </c>
      <c r="G4420" s="46">
        <f t="shared" si="534"/>
        <v>0</v>
      </c>
      <c r="H4420" s="45">
        <f t="shared" si="534"/>
        <v>0</v>
      </c>
    </row>
    <row r="4421" spans="1:8" ht="14.25" customHeight="1">
      <c r="B4421" s="289" t="s">
        <v>5528</v>
      </c>
      <c r="C4421" s="290" t="s">
        <v>5529</v>
      </c>
      <c r="D4421" s="534">
        <v>12674.72</v>
      </c>
      <c r="E4421" s="365">
        <v>0</v>
      </c>
      <c r="F4421" s="45">
        <f t="shared" si="533"/>
        <v>0</v>
      </c>
      <c r="G4421" s="46">
        <f t="shared" si="534"/>
        <v>0</v>
      </c>
      <c r="H4421" s="45">
        <f t="shared" si="534"/>
        <v>0</v>
      </c>
    </row>
    <row r="4422" spans="1:8" ht="14.25" customHeight="1">
      <c r="B4422" s="289" t="s">
        <v>5530</v>
      </c>
      <c r="C4422" s="290" t="s">
        <v>5531</v>
      </c>
      <c r="D4422" s="534">
        <v>19664.32</v>
      </c>
      <c r="E4422" s="365">
        <v>0</v>
      </c>
      <c r="F4422" s="45">
        <f t="shared" si="533"/>
        <v>0</v>
      </c>
      <c r="G4422" s="46">
        <f t="shared" si="534"/>
        <v>0</v>
      </c>
      <c r="H4422" s="45">
        <f t="shared" si="534"/>
        <v>0</v>
      </c>
    </row>
    <row r="4423" spans="1:8" ht="14.25" customHeight="1">
      <c r="B4423" s="289" t="s">
        <v>5532</v>
      </c>
      <c r="C4423" s="290" t="s">
        <v>5533</v>
      </c>
      <c r="D4423" s="534">
        <v>10948.62</v>
      </c>
      <c r="E4423" s="365">
        <v>0</v>
      </c>
      <c r="F4423" s="45">
        <f t="shared" si="533"/>
        <v>0</v>
      </c>
      <c r="G4423" s="46">
        <f t="shared" si="534"/>
        <v>0</v>
      </c>
      <c r="H4423" s="45">
        <f t="shared" si="534"/>
        <v>0</v>
      </c>
    </row>
    <row r="4424" spans="1:8" ht="14.25" customHeight="1">
      <c r="B4424" s="289" t="s">
        <v>5534</v>
      </c>
      <c r="C4424" s="290" t="s">
        <v>5535</v>
      </c>
      <c r="D4424" s="534">
        <v>14685.43</v>
      </c>
      <c r="E4424" s="365">
        <v>0</v>
      </c>
      <c r="F4424" s="45">
        <f t="shared" si="533"/>
        <v>0</v>
      </c>
      <c r="G4424" s="46">
        <f t="shared" si="534"/>
        <v>0</v>
      </c>
      <c r="H4424" s="45">
        <f t="shared" si="534"/>
        <v>0</v>
      </c>
    </row>
    <row r="4425" spans="1:8" ht="14.25" customHeight="1">
      <c r="B4425" s="289" t="s">
        <v>5536</v>
      </c>
      <c r="C4425" s="290" t="s">
        <v>5537</v>
      </c>
      <c r="D4425" s="534">
        <v>18150.46</v>
      </c>
      <c r="E4425" s="365">
        <v>0</v>
      </c>
      <c r="F4425" s="45">
        <f t="shared" si="533"/>
        <v>0</v>
      </c>
      <c r="G4425" s="46">
        <f t="shared" si="534"/>
        <v>0</v>
      </c>
      <c r="H4425" s="45">
        <f t="shared" si="534"/>
        <v>0</v>
      </c>
    </row>
    <row r="4426" spans="1:8" ht="14.25" customHeight="1">
      <c r="B4426" s="289" t="s">
        <v>5538</v>
      </c>
      <c r="C4426" s="290" t="s">
        <v>5539</v>
      </c>
      <c r="D4426" s="534">
        <v>18150.46</v>
      </c>
      <c r="E4426" s="365">
        <v>0</v>
      </c>
      <c r="F4426" s="45">
        <f t="shared" si="533"/>
        <v>0</v>
      </c>
      <c r="G4426" s="46">
        <f t="shared" si="534"/>
        <v>0</v>
      </c>
      <c r="H4426" s="45">
        <f t="shared" si="534"/>
        <v>0</v>
      </c>
    </row>
    <row r="4427" spans="1:8" ht="14.25" customHeight="1">
      <c r="B4427" s="289" t="s">
        <v>5540</v>
      </c>
      <c r="C4427" s="290" t="s">
        <v>5541</v>
      </c>
      <c r="D4427" s="534">
        <v>16557.54</v>
      </c>
      <c r="E4427" s="365">
        <v>0</v>
      </c>
      <c r="F4427" s="45">
        <f t="shared" si="533"/>
        <v>0</v>
      </c>
      <c r="G4427" s="46">
        <f t="shared" si="534"/>
        <v>0</v>
      </c>
      <c r="H4427" s="45">
        <f t="shared" si="534"/>
        <v>0</v>
      </c>
    </row>
    <row r="4428" spans="1:8" ht="14.25" customHeight="1">
      <c r="B4428" s="289" t="s">
        <v>5542</v>
      </c>
      <c r="C4428" s="290" t="s">
        <v>5543</v>
      </c>
      <c r="D4428" s="534">
        <v>5274.62</v>
      </c>
      <c r="E4428" s="365">
        <v>0</v>
      </c>
      <c r="F4428" s="45">
        <f t="shared" si="533"/>
        <v>0</v>
      </c>
      <c r="G4428" s="46">
        <f t="shared" si="534"/>
        <v>0</v>
      </c>
      <c r="H4428" s="45">
        <f t="shared" si="534"/>
        <v>0</v>
      </c>
    </row>
    <row r="4429" spans="1:8" ht="14.25" customHeight="1">
      <c r="B4429" s="289" t="s">
        <v>5544</v>
      </c>
      <c r="C4429" s="290" t="s">
        <v>5545</v>
      </c>
      <c r="D4429" s="534">
        <v>14685.43</v>
      </c>
      <c r="E4429" s="365">
        <v>0</v>
      </c>
      <c r="F4429" s="45">
        <f t="shared" si="533"/>
        <v>0</v>
      </c>
      <c r="G4429" s="46">
        <f t="shared" si="534"/>
        <v>0</v>
      </c>
      <c r="H4429" s="45">
        <f t="shared" si="534"/>
        <v>0</v>
      </c>
    </row>
    <row r="4430" spans="1:8" ht="14.25" customHeight="1">
      <c r="B4430" s="289" t="s">
        <v>5546</v>
      </c>
      <c r="C4430" s="290" t="s">
        <v>5547</v>
      </c>
      <c r="D4430" s="534">
        <v>12990.42</v>
      </c>
      <c r="E4430" s="365">
        <v>0</v>
      </c>
      <c r="F4430" s="45">
        <f t="shared" si="533"/>
        <v>0</v>
      </c>
      <c r="G4430" s="46">
        <f t="shared" si="534"/>
        <v>0</v>
      </c>
      <c r="H4430" s="45">
        <f t="shared" si="534"/>
        <v>0</v>
      </c>
    </row>
    <row r="4431" spans="1:8" ht="14.25" customHeight="1">
      <c r="B4431" s="289" t="s">
        <v>5548</v>
      </c>
      <c r="C4431" s="290" t="s">
        <v>5549</v>
      </c>
      <c r="D4431" s="534">
        <v>9175.01</v>
      </c>
      <c r="E4431" s="365">
        <v>0</v>
      </c>
      <c r="F4431" s="45">
        <f t="shared" si="533"/>
        <v>0</v>
      </c>
      <c r="G4431" s="46">
        <f>E4431/12</f>
        <v>0</v>
      </c>
      <c r="H4431" s="45">
        <f>F4431/12</f>
        <v>0</v>
      </c>
    </row>
    <row r="4432" spans="1:8" ht="14.25" customHeight="1">
      <c r="A4432" s="4">
        <v>406040168</v>
      </c>
      <c r="B4432" s="289" t="s">
        <v>5550</v>
      </c>
      <c r="C4432" s="290" t="s">
        <v>5551</v>
      </c>
      <c r="D4432" s="534">
        <v>10948.62</v>
      </c>
      <c r="E4432" s="365">
        <v>0</v>
      </c>
      <c r="F4432" s="45">
        <f t="shared" si="533"/>
        <v>0</v>
      </c>
      <c r="G4432" s="46">
        <f t="shared" si="534"/>
        <v>0</v>
      </c>
      <c r="H4432" s="45">
        <f t="shared" si="534"/>
        <v>0</v>
      </c>
    </row>
    <row r="4433" spans="1:8" ht="14.25" customHeight="1">
      <c r="A4433" s="4">
        <v>406040176</v>
      </c>
      <c r="B4433" s="289" t="s">
        <v>5552</v>
      </c>
      <c r="C4433" s="290" t="s">
        <v>5553</v>
      </c>
      <c r="D4433" s="534">
        <v>11822.99</v>
      </c>
      <c r="E4433" s="365">
        <v>0</v>
      </c>
      <c r="F4433" s="45">
        <f t="shared" si="533"/>
        <v>0</v>
      </c>
      <c r="G4433" s="46">
        <f t="shared" si="534"/>
        <v>0</v>
      </c>
      <c r="H4433" s="45">
        <f t="shared" si="534"/>
        <v>0</v>
      </c>
    </row>
    <row r="4434" spans="1:8" ht="14.25" customHeight="1">
      <c r="B4434" s="289" t="s">
        <v>5554</v>
      </c>
      <c r="C4434" s="290" t="s">
        <v>5555</v>
      </c>
      <c r="D4434" s="534">
        <v>11502.85</v>
      </c>
      <c r="E4434" s="365">
        <v>0</v>
      </c>
      <c r="F4434" s="45">
        <f t="shared" ref="F4434:F4443" si="535">D4434*E4434</f>
        <v>0</v>
      </c>
      <c r="G4434" s="46">
        <f t="shared" ref="G4434:G4443" si="536">E4434/12</f>
        <v>0</v>
      </c>
      <c r="H4434" s="45">
        <f t="shared" ref="H4434:H4443" si="537">F4434/12</f>
        <v>0</v>
      </c>
    </row>
    <row r="4435" spans="1:8" ht="14.25" customHeight="1">
      <c r="B4435" s="289" t="s">
        <v>5556</v>
      </c>
      <c r="C4435" s="290" t="s">
        <v>5557</v>
      </c>
      <c r="D4435" s="534">
        <v>10948.62</v>
      </c>
      <c r="E4435" s="365">
        <v>0</v>
      </c>
      <c r="F4435" s="45">
        <f t="shared" si="535"/>
        <v>0</v>
      </c>
      <c r="G4435" s="46">
        <f t="shared" si="536"/>
        <v>0</v>
      </c>
      <c r="H4435" s="45">
        <f t="shared" si="537"/>
        <v>0</v>
      </c>
    </row>
    <row r="4436" spans="1:8" ht="14.25" customHeight="1">
      <c r="B4436" s="289" t="s">
        <v>5558</v>
      </c>
      <c r="C4436" s="290" t="s">
        <v>5559</v>
      </c>
      <c r="D4436" s="534">
        <v>8426.52</v>
      </c>
      <c r="E4436" s="365">
        <v>0</v>
      </c>
      <c r="F4436" s="45">
        <f t="shared" si="535"/>
        <v>0</v>
      </c>
      <c r="G4436" s="46">
        <f t="shared" si="536"/>
        <v>0</v>
      </c>
      <c r="H4436" s="45">
        <f t="shared" si="537"/>
        <v>0</v>
      </c>
    </row>
    <row r="4437" spans="1:8" ht="14.25" customHeight="1">
      <c r="B4437" s="289" t="s">
        <v>5560</v>
      </c>
      <c r="C4437" s="290" t="s">
        <v>5561</v>
      </c>
      <c r="D4437" s="534">
        <v>8804.15</v>
      </c>
      <c r="E4437" s="365">
        <v>0</v>
      </c>
      <c r="F4437" s="45">
        <f t="shared" si="535"/>
        <v>0</v>
      </c>
      <c r="G4437" s="46">
        <f t="shared" si="536"/>
        <v>0</v>
      </c>
      <c r="H4437" s="45">
        <f t="shared" si="537"/>
        <v>0</v>
      </c>
    </row>
    <row r="4438" spans="1:8" ht="14.25" customHeight="1">
      <c r="B4438" s="289" t="s">
        <v>3065</v>
      </c>
      <c r="C4438" s="290" t="s">
        <v>7882</v>
      </c>
      <c r="D4438" s="534">
        <v>2581.19</v>
      </c>
      <c r="E4438" s="365">
        <v>0</v>
      </c>
      <c r="F4438" s="45">
        <f t="shared" si="535"/>
        <v>0</v>
      </c>
      <c r="G4438" s="46">
        <f t="shared" si="536"/>
        <v>0</v>
      </c>
      <c r="H4438" s="45">
        <f t="shared" si="537"/>
        <v>0</v>
      </c>
    </row>
    <row r="4439" spans="1:8" ht="14.25" customHeight="1">
      <c r="B4439" s="291" t="s">
        <v>6552</v>
      </c>
      <c r="C4439" s="292" t="s">
        <v>6553</v>
      </c>
      <c r="D4439" s="534">
        <v>57000</v>
      </c>
      <c r="E4439" s="365">
        <v>0</v>
      </c>
      <c r="F4439" s="45">
        <f t="shared" si="535"/>
        <v>0</v>
      </c>
      <c r="G4439" s="46">
        <f t="shared" si="536"/>
        <v>0</v>
      </c>
      <c r="H4439" s="45">
        <f t="shared" si="537"/>
        <v>0</v>
      </c>
    </row>
    <row r="4440" spans="1:8" ht="14.25" customHeight="1">
      <c r="B4440" s="100" t="s">
        <v>2010</v>
      </c>
      <c r="C4440" s="100" t="s">
        <v>6775</v>
      </c>
      <c r="D4440" s="534">
        <v>2825.81</v>
      </c>
      <c r="E4440" s="365">
        <v>0</v>
      </c>
      <c r="F4440" s="45">
        <f t="shared" si="535"/>
        <v>0</v>
      </c>
      <c r="G4440" s="46">
        <f t="shared" si="536"/>
        <v>0</v>
      </c>
      <c r="H4440" s="45">
        <f t="shared" si="537"/>
        <v>0</v>
      </c>
    </row>
    <row r="4441" spans="1:8" ht="14.25" customHeight="1">
      <c r="B4441" s="100" t="s">
        <v>2011</v>
      </c>
      <c r="C4441" s="100" t="s">
        <v>6776</v>
      </c>
      <c r="D4441" s="534">
        <v>3544.17</v>
      </c>
      <c r="E4441" s="365">
        <v>0</v>
      </c>
      <c r="F4441" s="45">
        <f t="shared" si="535"/>
        <v>0</v>
      </c>
      <c r="G4441" s="46">
        <f t="shared" si="536"/>
        <v>0</v>
      </c>
      <c r="H4441" s="45">
        <f t="shared" si="537"/>
        <v>0</v>
      </c>
    </row>
    <row r="4442" spans="1:8" ht="14.25" customHeight="1">
      <c r="B4442" s="100" t="s">
        <v>3075</v>
      </c>
      <c r="C4442" s="100" t="s">
        <v>6777</v>
      </c>
      <c r="D4442" s="534">
        <v>2825.81</v>
      </c>
      <c r="E4442" s="365">
        <v>0</v>
      </c>
      <c r="F4442" s="45">
        <f t="shared" si="535"/>
        <v>0</v>
      </c>
      <c r="G4442" s="46">
        <f t="shared" si="536"/>
        <v>0</v>
      </c>
      <c r="H4442" s="45">
        <f t="shared" si="537"/>
        <v>0</v>
      </c>
    </row>
    <row r="4443" spans="1:8" ht="14.25" customHeight="1">
      <c r="B4443" s="100" t="s">
        <v>3076</v>
      </c>
      <c r="C4443" s="100" t="s">
        <v>6778</v>
      </c>
      <c r="D4443" s="534">
        <v>2825.81</v>
      </c>
      <c r="E4443" s="365">
        <v>0</v>
      </c>
      <c r="F4443" s="45">
        <f t="shared" si="535"/>
        <v>0</v>
      </c>
      <c r="G4443" s="46">
        <f t="shared" si="536"/>
        <v>0</v>
      </c>
      <c r="H4443" s="45">
        <f t="shared" si="537"/>
        <v>0</v>
      </c>
    </row>
    <row r="4444" spans="1:8">
      <c r="A4444" s="4" t="s">
        <v>1</v>
      </c>
      <c r="B4444" s="606" t="s">
        <v>8159</v>
      </c>
      <c r="C4444" s="607"/>
      <c r="D4444" s="18">
        <f>SUM(D4379:D4443)</f>
        <v>1040054.9700000003</v>
      </c>
      <c r="E4444" s="19">
        <f>SUM(E4379:E4443)</f>
        <v>0</v>
      </c>
      <c r="F4444" s="18">
        <f>SUM(F4379:F4443)</f>
        <v>0</v>
      </c>
      <c r="G4444" s="19">
        <f>SUM(G4379:G4443)</f>
        <v>0</v>
      </c>
      <c r="H4444" s="18">
        <f>SUM(H4379:H4443)</f>
        <v>0</v>
      </c>
    </row>
    <row r="4445" spans="1:8">
      <c r="A4445" s="4">
        <v>0</v>
      </c>
      <c r="B4445" s="36"/>
      <c r="C4445" s="36"/>
      <c r="D4445" s="38"/>
      <c r="E4445" s="37"/>
      <c r="F4445" s="38"/>
      <c r="G4445" s="16"/>
      <c r="H4445" s="16"/>
    </row>
    <row r="4446" spans="1:8" ht="18" customHeight="1">
      <c r="A4446" s="4" t="s">
        <v>1132</v>
      </c>
      <c r="B4446" s="599" t="s">
        <v>1132</v>
      </c>
      <c r="C4446" s="600"/>
      <c r="D4446" s="604" t="str">
        <f>D$2519</f>
        <v xml:space="preserve">SIGTAP 08/25
Custo medio AIH
09/24 - 08/25 </v>
      </c>
      <c r="E4446" s="570" t="str">
        <f>E$861</f>
        <v>CNES_ESTABELECIMENTO</v>
      </c>
      <c r="F4446" s="570"/>
      <c r="G4446" s="570"/>
      <c r="H4446" s="570"/>
    </row>
    <row r="4447" spans="1:8" ht="18" customHeight="1">
      <c r="A4447" s="4">
        <v>0</v>
      </c>
      <c r="B4447" s="601"/>
      <c r="C4447" s="602"/>
      <c r="D4447" s="605"/>
      <c r="E4447" s="12" t="s">
        <v>12</v>
      </c>
      <c r="F4447" s="50" t="s">
        <v>3815</v>
      </c>
      <c r="G4447" s="51" t="s">
        <v>3756</v>
      </c>
      <c r="H4447" s="50" t="s">
        <v>3814</v>
      </c>
    </row>
    <row r="4448" spans="1:8">
      <c r="A4448" s="4">
        <v>407010173</v>
      </c>
      <c r="B4448" s="100" t="s">
        <v>3094</v>
      </c>
      <c r="C4448" s="141" t="s">
        <v>5562</v>
      </c>
      <c r="D4448" s="546">
        <v>4350</v>
      </c>
      <c r="E4448" s="253">
        <v>0</v>
      </c>
      <c r="F4448" s="45">
        <f>D4448*E4448</f>
        <v>0</v>
      </c>
      <c r="G4448" s="46">
        <f>E4448/12</f>
        <v>0</v>
      </c>
      <c r="H4448" s="45">
        <f>F4448/12</f>
        <v>0</v>
      </c>
    </row>
    <row r="4449" spans="1:8">
      <c r="B4449" s="100" t="s">
        <v>2013</v>
      </c>
      <c r="C4449" s="141" t="s">
        <v>5563</v>
      </c>
      <c r="D4449" s="546">
        <v>4350</v>
      </c>
      <c r="E4449" s="253">
        <v>0</v>
      </c>
      <c r="F4449" s="45">
        <f t="shared" ref="F4449:F4453" si="538">D4449*E4449</f>
        <v>0</v>
      </c>
      <c r="G4449" s="46">
        <f t="shared" ref="G4449:G4453" si="539">E4449/12</f>
        <v>0</v>
      </c>
      <c r="H4449" s="45">
        <f t="shared" ref="H4449:H4453" si="540">F4449/12</f>
        <v>0</v>
      </c>
    </row>
    <row r="4450" spans="1:8">
      <c r="B4450" s="100" t="s">
        <v>2014</v>
      </c>
      <c r="C4450" s="141" t="s">
        <v>5564</v>
      </c>
      <c r="D4450" s="546">
        <v>3850</v>
      </c>
      <c r="E4450" s="253">
        <v>0</v>
      </c>
      <c r="F4450" s="45">
        <f t="shared" si="538"/>
        <v>0</v>
      </c>
      <c r="G4450" s="46">
        <f t="shared" si="539"/>
        <v>0</v>
      </c>
      <c r="H4450" s="45">
        <f t="shared" si="540"/>
        <v>0</v>
      </c>
    </row>
    <row r="4451" spans="1:8">
      <c r="B4451" s="100" t="s">
        <v>3101</v>
      </c>
      <c r="C4451" s="141" t="s">
        <v>5565</v>
      </c>
      <c r="D4451" s="546">
        <v>4095</v>
      </c>
      <c r="E4451" s="253">
        <v>0</v>
      </c>
      <c r="F4451" s="45">
        <f t="shared" si="538"/>
        <v>0</v>
      </c>
      <c r="G4451" s="46">
        <f t="shared" si="539"/>
        <v>0</v>
      </c>
      <c r="H4451" s="45">
        <f t="shared" si="540"/>
        <v>0</v>
      </c>
    </row>
    <row r="4452" spans="1:8">
      <c r="B4452" s="100" t="s">
        <v>3102</v>
      </c>
      <c r="C4452" s="141" t="s">
        <v>5566</v>
      </c>
      <c r="D4452" s="546">
        <v>975</v>
      </c>
      <c r="E4452" s="253">
        <v>0</v>
      </c>
      <c r="F4452" s="45">
        <f t="shared" si="538"/>
        <v>0</v>
      </c>
      <c r="G4452" s="46">
        <f t="shared" si="539"/>
        <v>0</v>
      </c>
      <c r="H4452" s="45">
        <f t="shared" si="540"/>
        <v>0</v>
      </c>
    </row>
    <row r="4453" spans="1:8">
      <c r="B4453" s="100" t="s">
        <v>5567</v>
      </c>
      <c r="C4453" s="141" t="s">
        <v>5568</v>
      </c>
      <c r="D4453" s="546">
        <v>6145</v>
      </c>
      <c r="E4453" s="253">
        <v>0</v>
      </c>
      <c r="F4453" s="45">
        <f t="shared" si="538"/>
        <v>0</v>
      </c>
      <c r="G4453" s="46">
        <f t="shared" si="539"/>
        <v>0</v>
      </c>
      <c r="H4453" s="45">
        <f t="shared" si="540"/>
        <v>0</v>
      </c>
    </row>
    <row r="4454" spans="1:8">
      <c r="A4454" s="4">
        <v>407010181</v>
      </c>
      <c r="B4454" s="100" t="s">
        <v>7883</v>
      </c>
      <c r="C4454" s="141" t="s">
        <v>7884</v>
      </c>
      <c r="D4454" s="546">
        <v>2023.53</v>
      </c>
      <c r="E4454" s="253">
        <v>0</v>
      </c>
      <c r="F4454" s="45">
        <f>D4454*E4454</f>
        <v>0</v>
      </c>
      <c r="G4454" s="46">
        <f>E4454/12</f>
        <v>0</v>
      </c>
      <c r="H4454" s="45">
        <f>F4454/12</f>
        <v>0</v>
      </c>
    </row>
    <row r="4455" spans="1:8">
      <c r="A4455" s="4" t="s">
        <v>1</v>
      </c>
      <c r="B4455" s="606" t="s">
        <v>7806</v>
      </c>
      <c r="C4455" s="607"/>
      <c r="D4455" s="18">
        <f>SUM(D4448:D4454)</f>
        <v>25788.53</v>
      </c>
      <c r="E4455" s="19">
        <f>SUM(E4448:E4454)</f>
        <v>0</v>
      </c>
      <c r="F4455" s="18">
        <f>SUM(F4448:F4454)</f>
        <v>0</v>
      </c>
      <c r="G4455" s="19">
        <f>SUM(G4448:G4454)</f>
        <v>0</v>
      </c>
      <c r="H4455" s="18">
        <f>SUM(H4448:H4454)</f>
        <v>0</v>
      </c>
    </row>
    <row r="4456" spans="1:8">
      <c r="A4456" s="4">
        <v>0</v>
      </c>
      <c r="B4456" s="36"/>
      <c r="C4456" s="36"/>
      <c r="D4456" s="38"/>
      <c r="E4456" s="37"/>
      <c r="F4456" s="38"/>
      <c r="G4456" s="16"/>
      <c r="H4456" s="16"/>
    </row>
    <row r="4457" spans="1:8" ht="14.65" customHeight="1">
      <c r="B4457" s="572" t="s">
        <v>1404</v>
      </c>
      <c r="C4457" s="572"/>
      <c r="D4457" s="604" t="str">
        <f>D$2519</f>
        <v xml:space="preserve">SIGTAP 08/25
Custo medio AIH
09/24 - 08/25 </v>
      </c>
      <c r="E4457" s="570" t="str">
        <f>E$861</f>
        <v>CNES_ESTABELECIMENTO</v>
      </c>
      <c r="F4457" s="570"/>
      <c r="G4457" s="570"/>
      <c r="H4457" s="570"/>
    </row>
    <row r="4458" spans="1:8" ht="22.5">
      <c r="B4458" s="572"/>
      <c r="C4458" s="572"/>
      <c r="D4458" s="605"/>
      <c r="E4458" s="58" t="s">
        <v>12</v>
      </c>
      <c r="F4458" s="59" t="s">
        <v>3815</v>
      </c>
      <c r="G4458" s="60" t="s">
        <v>3756</v>
      </c>
      <c r="H4458" s="59" t="s">
        <v>3814</v>
      </c>
    </row>
    <row r="4459" spans="1:8">
      <c r="B4459" s="100" t="s">
        <v>5569</v>
      </c>
      <c r="C4459" s="141" t="s">
        <v>6632</v>
      </c>
      <c r="D4459" s="546">
        <v>398.05</v>
      </c>
      <c r="E4459" s="253">
        <v>0</v>
      </c>
      <c r="F4459" s="45">
        <f>D4459*E4459</f>
        <v>0</v>
      </c>
      <c r="G4459" s="46">
        <f>E4459/12</f>
        <v>0</v>
      </c>
      <c r="H4459" s="45">
        <f>F4459/12</f>
        <v>0</v>
      </c>
    </row>
    <row r="4460" spans="1:8">
      <c r="B4460" s="100" t="s">
        <v>5570</v>
      </c>
      <c r="C4460" s="141" t="s">
        <v>5571</v>
      </c>
      <c r="D4460" s="546">
        <v>1288.28</v>
      </c>
      <c r="E4460" s="253">
        <v>0</v>
      </c>
      <c r="F4460" s="45">
        <f>D4460*E4460</f>
        <v>0</v>
      </c>
      <c r="G4460" s="46">
        <f>E4460/12</f>
        <v>0</v>
      </c>
      <c r="H4460" s="45">
        <f t="shared" ref="H4460:H4462" si="541">F4460/12</f>
        <v>0</v>
      </c>
    </row>
    <row r="4461" spans="1:8" ht="22.5">
      <c r="B4461" s="323" t="s">
        <v>8042</v>
      </c>
      <c r="C4461" s="323" t="s">
        <v>8043</v>
      </c>
      <c r="D4461" s="546">
        <v>2648.28</v>
      </c>
      <c r="E4461" s="253">
        <v>0</v>
      </c>
      <c r="F4461" s="45">
        <f>D4461*E4461</f>
        <v>0</v>
      </c>
      <c r="G4461" s="46">
        <f>E4461/12</f>
        <v>0</v>
      </c>
      <c r="H4461" s="45">
        <f t="shared" ref="H4461" si="542">F4461/12</f>
        <v>0</v>
      </c>
    </row>
    <row r="4462" spans="1:8">
      <c r="B4462" s="100" t="s">
        <v>5572</v>
      </c>
      <c r="C4462" s="141" t="s">
        <v>6633</v>
      </c>
      <c r="D4462" s="546">
        <v>1195.8</v>
      </c>
      <c r="E4462" s="249">
        <v>0</v>
      </c>
      <c r="F4462" s="45">
        <f t="shared" ref="F4462:F4463" si="543">D4462*E4462</f>
        <v>0</v>
      </c>
      <c r="G4462" s="46">
        <f t="shared" ref="G4462:G4463" si="544">E4462/12</f>
        <v>0</v>
      </c>
      <c r="H4462" s="45">
        <f t="shared" si="541"/>
        <v>0</v>
      </c>
    </row>
    <row r="4463" spans="1:8">
      <c r="B4463" s="100" t="s">
        <v>6631</v>
      </c>
      <c r="C4463" s="141" t="s">
        <v>6634</v>
      </c>
      <c r="D4463" s="546">
        <v>1288.28</v>
      </c>
      <c r="E4463" s="249">
        <v>0</v>
      </c>
      <c r="F4463" s="45">
        <f t="shared" si="543"/>
        <v>0</v>
      </c>
      <c r="G4463" s="46">
        <f t="shared" si="544"/>
        <v>0</v>
      </c>
      <c r="H4463" s="45">
        <f t="shared" ref="H4463" si="545">F4463/12</f>
        <v>0</v>
      </c>
    </row>
    <row r="4464" spans="1:8">
      <c r="B4464" s="582" t="s">
        <v>7803</v>
      </c>
      <c r="C4464" s="582"/>
      <c r="D4464" s="18">
        <f>SUM(D4459:D4463)</f>
        <v>6818.6900000000005</v>
      </c>
      <c r="E4464" s="19">
        <f t="shared" ref="E4464:H4464" si="546">SUM(E4459:E4463)</f>
        <v>0</v>
      </c>
      <c r="F4464" s="18">
        <f t="shared" si="546"/>
        <v>0</v>
      </c>
      <c r="G4464" s="19">
        <f t="shared" si="546"/>
        <v>0</v>
      </c>
      <c r="H4464" s="18">
        <f t="shared" si="546"/>
        <v>0</v>
      </c>
    </row>
    <row r="4465" spans="1:9">
      <c r="B4465" s="55"/>
      <c r="C4465" s="16"/>
      <c r="D4465" s="35"/>
      <c r="E4465" s="34"/>
      <c r="F4465" s="35"/>
      <c r="G4465" s="16"/>
      <c r="H4465" s="16"/>
    </row>
    <row r="4466" spans="1:9" ht="14.65" customHeight="1">
      <c r="B4466" s="585" t="s">
        <v>1526</v>
      </c>
      <c r="C4466" s="586"/>
      <c r="D4466" s="604" t="str">
        <f>D$2519</f>
        <v xml:space="preserve">SIGTAP 08/25
Custo medio AIH
09/24 - 08/25 </v>
      </c>
      <c r="E4466" s="570" t="str">
        <f>E$861</f>
        <v>CNES_ESTABELECIMENTO</v>
      </c>
      <c r="F4466" s="570"/>
      <c r="G4466" s="570"/>
      <c r="H4466" s="570"/>
    </row>
    <row r="4467" spans="1:9" ht="22.5">
      <c r="B4467" s="587"/>
      <c r="C4467" s="588"/>
      <c r="D4467" s="605"/>
      <c r="E4467" s="12" t="s">
        <v>12</v>
      </c>
      <c r="F4467" s="50" t="s">
        <v>3815</v>
      </c>
      <c r="G4467" s="51" t="s">
        <v>3756</v>
      </c>
      <c r="H4467" s="50" t="s">
        <v>3814</v>
      </c>
    </row>
    <row r="4468" spans="1:9">
      <c r="B4468" s="14" t="s">
        <v>5573</v>
      </c>
      <c r="C4468" s="15" t="s">
        <v>5574</v>
      </c>
      <c r="D4468" s="542">
        <v>809.89</v>
      </c>
      <c r="E4468" s="249">
        <v>0</v>
      </c>
      <c r="F4468" s="45">
        <f t="shared" ref="F4468:F4469" si="547">D4468*E4468</f>
        <v>0</v>
      </c>
      <c r="G4468" s="46">
        <f t="shared" ref="G4468:G4469" si="548">E4468/12</f>
        <v>0</v>
      </c>
      <c r="H4468" s="45">
        <f t="shared" ref="H4468:H4469" si="549">F4468/12</f>
        <v>0</v>
      </c>
    </row>
    <row r="4469" spans="1:9">
      <c r="B4469" s="14" t="s">
        <v>7919</v>
      </c>
      <c r="C4469" s="15" t="s">
        <v>7920</v>
      </c>
      <c r="D4469" s="542">
        <v>5648.16</v>
      </c>
      <c r="E4469" s="249">
        <v>0</v>
      </c>
      <c r="F4469" s="45">
        <f t="shared" si="547"/>
        <v>0</v>
      </c>
      <c r="G4469" s="46">
        <f t="shared" si="548"/>
        <v>0</v>
      </c>
      <c r="H4469" s="45">
        <f t="shared" si="549"/>
        <v>0</v>
      </c>
    </row>
    <row r="4470" spans="1:9">
      <c r="B4470" s="606" t="s">
        <v>7801</v>
      </c>
      <c r="C4470" s="607"/>
      <c r="D4470" s="18">
        <f>SUM(D4468:D4469)</f>
        <v>6458.05</v>
      </c>
      <c r="E4470" s="19">
        <f>SUM(E4468:E4469)</f>
        <v>0</v>
      </c>
      <c r="F4470" s="18">
        <f>SUM(F4468:F4469)</f>
        <v>0</v>
      </c>
      <c r="G4470" s="19">
        <f>SUM(G4468:G4469)</f>
        <v>0</v>
      </c>
      <c r="H4470" s="18">
        <f>SUM(H4468:H4469)</f>
        <v>0</v>
      </c>
    </row>
    <row r="4471" spans="1:9">
      <c r="B4471" s="55"/>
      <c r="C4471" s="16"/>
      <c r="D4471" s="35"/>
      <c r="E4471" s="34"/>
      <c r="F4471" s="35"/>
      <c r="G4471" s="16"/>
      <c r="H4471" s="16"/>
    </row>
    <row r="4472" spans="1:9" ht="18" customHeight="1">
      <c r="A4472" s="4" t="s">
        <v>1569</v>
      </c>
      <c r="B4472" s="585" t="s">
        <v>1569</v>
      </c>
      <c r="C4472" s="586"/>
      <c r="D4472" s="604" t="str">
        <f>D$2519</f>
        <v xml:space="preserve">SIGTAP 08/25
Custo medio AIH
09/24 - 08/25 </v>
      </c>
      <c r="E4472" s="570" t="str">
        <f>E$861</f>
        <v>CNES_ESTABELECIMENTO</v>
      </c>
      <c r="F4472" s="570"/>
      <c r="G4472" s="570"/>
      <c r="H4472" s="570"/>
    </row>
    <row r="4473" spans="1:9" ht="18" customHeight="1">
      <c r="A4473" s="4">
        <v>0</v>
      </c>
      <c r="B4473" s="587"/>
      <c r="C4473" s="588"/>
      <c r="D4473" s="605"/>
      <c r="E4473" s="12" t="s">
        <v>12</v>
      </c>
      <c r="F4473" s="50" t="s">
        <v>3815</v>
      </c>
      <c r="G4473" s="51" t="s">
        <v>3756</v>
      </c>
      <c r="H4473" s="50" t="s">
        <v>3814</v>
      </c>
    </row>
    <row r="4474" spans="1:9">
      <c r="A4474" s="4">
        <v>413040054</v>
      </c>
      <c r="B4474" s="100" t="s">
        <v>2015</v>
      </c>
      <c r="C4474" s="100" t="s">
        <v>6635</v>
      </c>
      <c r="D4474" s="546">
        <v>862.35</v>
      </c>
      <c r="E4474" s="250">
        <v>0</v>
      </c>
      <c r="F4474" s="112">
        <f>D4474*E4474</f>
        <v>0</v>
      </c>
      <c r="G4474" s="2">
        <f>E4474/12</f>
        <v>0</v>
      </c>
      <c r="H4474" s="112">
        <f>F4474/12</f>
        <v>0</v>
      </c>
      <c r="I4474" s="114"/>
    </row>
    <row r="4475" spans="1:9">
      <c r="B4475" s="100" t="s">
        <v>3341</v>
      </c>
      <c r="C4475" s="100" t="s">
        <v>5575</v>
      </c>
      <c r="D4475" s="546">
        <v>862.32</v>
      </c>
      <c r="E4475" s="250">
        <v>0</v>
      </c>
      <c r="F4475" s="112">
        <f t="shared" ref="F4475:F4478" si="550">D4475*E4475</f>
        <v>0</v>
      </c>
      <c r="G4475" s="2">
        <f t="shared" ref="G4475:G4478" si="551">E4475/12</f>
        <v>0</v>
      </c>
      <c r="H4475" s="112">
        <f t="shared" ref="H4475:H4478" si="552">F4475/12</f>
        <v>0</v>
      </c>
      <c r="I4475" s="114"/>
    </row>
    <row r="4476" spans="1:9">
      <c r="B4476" s="100" t="s">
        <v>3342</v>
      </c>
      <c r="C4476" s="100" t="s">
        <v>5576</v>
      </c>
      <c r="D4476" s="546">
        <v>862.35</v>
      </c>
      <c r="E4476" s="250">
        <v>0</v>
      </c>
      <c r="F4476" s="112">
        <f t="shared" si="550"/>
        <v>0</v>
      </c>
      <c r="G4476" s="2">
        <f t="shared" si="551"/>
        <v>0</v>
      </c>
      <c r="H4476" s="112">
        <f t="shared" si="552"/>
        <v>0</v>
      </c>
      <c r="I4476" s="114"/>
    </row>
    <row r="4477" spans="1:9">
      <c r="B4477" s="100" t="s">
        <v>3343</v>
      </c>
      <c r="C4477" s="100" t="s">
        <v>5577</v>
      </c>
      <c r="D4477" s="546">
        <v>851.52</v>
      </c>
      <c r="E4477" s="250">
        <v>0</v>
      </c>
      <c r="F4477" s="112">
        <f t="shared" si="550"/>
        <v>0</v>
      </c>
      <c r="G4477" s="2">
        <f t="shared" si="551"/>
        <v>0</v>
      </c>
      <c r="H4477" s="112">
        <f t="shared" si="552"/>
        <v>0</v>
      </c>
      <c r="I4477" s="114"/>
    </row>
    <row r="4478" spans="1:9">
      <c r="B4478" s="100" t="s">
        <v>3346</v>
      </c>
      <c r="C4478" s="100" t="s">
        <v>6636</v>
      </c>
      <c r="D4478" s="546">
        <v>1052.2</v>
      </c>
      <c r="E4478" s="250">
        <v>0</v>
      </c>
      <c r="F4478" s="112">
        <f t="shared" si="550"/>
        <v>0</v>
      </c>
      <c r="G4478" s="2">
        <f t="shared" si="551"/>
        <v>0</v>
      </c>
      <c r="H4478" s="112">
        <f t="shared" si="552"/>
        <v>0</v>
      </c>
      <c r="I4478" s="114"/>
    </row>
    <row r="4479" spans="1:9">
      <c r="A4479" s="4" t="s">
        <v>1</v>
      </c>
      <c r="B4479" s="606" t="s">
        <v>7803</v>
      </c>
      <c r="C4479" s="607"/>
      <c r="D4479" s="18">
        <f>SUM(D4474:D4478)</f>
        <v>4490.74</v>
      </c>
      <c r="E4479" s="19">
        <f>SUM(E4474:E4478)</f>
        <v>0</v>
      </c>
      <c r="F4479" s="18">
        <f>SUM(F4474:F4478)</f>
        <v>0</v>
      </c>
      <c r="G4479" s="19">
        <f>SUM(G4474:G4478)</f>
        <v>0</v>
      </c>
      <c r="H4479" s="18">
        <f>SUM(H4474:H4478)</f>
        <v>0</v>
      </c>
    </row>
    <row r="4480" spans="1:9">
      <c r="A4480" s="4">
        <v>0</v>
      </c>
      <c r="B4480" s="36"/>
      <c r="C4480" s="36"/>
      <c r="D4480" s="38"/>
      <c r="E4480" s="37"/>
      <c r="F4480" s="38"/>
      <c r="G4480" s="16"/>
      <c r="H4480" s="16"/>
    </row>
    <row r="4481" spans="1:8" ht="18" customHeight="1">
      <c r="A4481" s="4" t="s">
        <v>1594</v>
      </c>
      <c r="B4481" s="585" t="s">
        <v>1594</v>
      </c>
      <c r="C4481" s="586"/>
      <c r="D4481" s="604" t="str">
        <f>D$2519</f>
        <v xml:space="preserve">SIGTAP 08/25
Custo medio AIH
09/24 - 08/25 </v>
      </c>
      <c r="E4481" s="570" t="str">
        <f>E$861</f>
        <v>CNES_ESTABELECIMENTO</v>
      </c>
      <c r="F4481" s="570"/>
      <c r="G4481" s="570"/>
      <c r="H4481" s="570"/>
    </row>
    <row r="4482" spans="1:8" ht="18" customHeight="1">
      <c r="A4482" s="4">
        <v>0</v>
      </c>
      <c r="B4482" s="587"/>
      <c r="C4482" s="588"/>
      <c r="D4482" s="605"/>
      <c r="E4482" s="12" t="s">
        <v>12</v>
      </c>
      <c r="F4482" s="50" t="s">
        <v>3815</v>
      </c>
      <c r="G4482" s="51" t="s">
        <v>3756</v>
      </c>
      <c r="H4482" s="50" t="s">
        <v>3814</v>
      </c>
    </row>
    <row r="4483" spans="1:8">
      <c r="A4483" s="4">
        <v>415010012</v>
      </c>
      <c r="B4483" s="14" t="s">
        <v>1941</v>
      </c>
      <c r="C4483" s="15" t="s">
        <v>1942</v>
      </c>
      <c r="D4483" s="558">
        <v>0</v>
      </c>
      <c r="E4483" s="360">
        <v>0</v>
      </c>
      <c r="F4483" s="3">
        <f>D4483*E4483</f>
        <v>0</v>
      </c>
      <c r="G4483" s="1">
        <f>E4483/12</f>
        <v>0</v>
      </c>
      <c r="H4483" s="3">
        <f>F4483/12</f>
        <v>0</v>
      </c>
    </row>
    <row r="4484" spans="1:8" ht="33.75">
      <c r="B4484" s="462" t="s">
        <v>3372</v>
      </c>
      <c r="C4484" s="459" t="s">
        <v>5578</v>
      </c>
      <c r="D4484" s="557">
        <v>0</v>
      </c>
      <c r="E4484" s="253">
        <v>0</v>
      </c>
      <c r="F4484" s="45">
        <f>D4484*E4484</f>
        <v>0</v>
      </c>
      <c r="G4484" s="46">
        <f>E4484/12</f>
        <v>0</v>
      </c>
      <c r="H4484" s="45">
        <f>F4484/12</f>
        <v>0</v>
      </c>
    </row>
    <row r="4485" spans="1:8">
      <c r="A4485" s="4" t="s">
        <v>1</v>
      </c>
      <c r="B4485" s="606" t="s">
        <v>7801</v>
      </c>
      <c r="C4485" s="607"/>
      <c r="D4485" s="18">
        <f>SUM(D4483:D4484)</f>
        <v>0</v>
      </c>
      <c r="E4485" s="19">
        <f>SUM(E4483:E4484)</f>
        <v>0</v>
      </c>
      <c r="F4485" s="18">
        <f>SUM(F4483:F4484)</f>
        <v>0</v>
      </c>
      <c r="G4485" s="19">
        <f>SUM(G4483:G4484)</f>
        <v>0</v>
      </c>
      <c r="H4485" s="18">
        <f>SUM(H4483:H4484)</f>
        <v>0</v>
      </c>
    </row>
    <row r="4486" spans="1:8">
      <c r="A4486" s="4">
        <v>0</v>
      </c>
      <c r="B4486" s="43"/>
      <c r="C4486" s="43"/>
      <c r="D4486" s="53"/>
      <c r="E4486" s="34"/>
      <c r="F4486" s="35"/>
      <c r="G4486" s="16"/>
      <c r="H4486" s="16"/>
    </row>
    <row r="4487" spans="1:8">
      <c r="B4487" s="613" t="s">
        <v>7909</v>
      </c>
      <c r="C4487" s="613"/>
      <c r="D4487" s="614" t="str">
        <f>D$2519</f>
        <v xml:space="preserve">SIGTAP 08/25
Custo medio AIH
09/24 - 08/25 </v>
      </c>
      <c r="E4487" s="616" t="str">
        <f>E$861</f>
        <v>CNES_ESTABELECIMENTO</v>
      </c>
      <c r="F4487" s="616"/>
      <c r="G4487" s="616"/>
      <c r="H4487" s="616"/>
    </row>
    <row r="4488" spans="1:8" ht="22.5">
      <c r="B4488" s="613"/>
      <c r="C4488" s="613"/>
      <c r="D4488" s="614"/>
      <c r="E4488" s="315" t="s">
        <v>12</v>
      </c>
      <c r="F4488" s="316" t="s">
        <v>3815</v>
      </c>
      <c r="G4488" s="317" t="s">
        <v>3756</v>
      </c>
      <c r="H4488" s="316" t="s">
        <v>3814</v>
      </c>
    </row>
    <row r="4489" spans="1:8">
      <c r="B4489" s="312" t="s">
        <v>7910</v>
      </c>
      <c r="C4489" s="313" t="s">
        <v>7911</v>
      </c>
      <c r="D4489" s="559">
        <v>6569.67</v>
      </c>
      <c r="E4489" s="249">
        <v>0</v>
      </c>
      <c r="F4489" s="3">
        <f>D4489*E4489</f>
        <v>0</v>
      </c>
      <c r="G4489" s="1">
        <f>E4489/12</f>
        <v>0</v>
      </c>
      <c r="H4489" s="3">
        <f>F4489/12</f>
        <v>0</v>
      </c>
    </row>
    <row r="4490" spans="1:8" ht="22.5">
      <c r="B4490" s="140" t="s">
        <v>8205</v>
      </c>
      <c r="C4490" s="140" t="s">
        <v>8206</v>
      </c>
      <c r="D4490" s="545">
        <v>10898.31</v>
      </c>
      <c r="E4490" s="249">
        <v>0</v>
      </c>
      <c r="F4490" s="3">
        <f t="shared" ref="F4490:F4495" si="553">D4490*E4490</f>
        <v>0</v>
      </c>
      <c r="G4490" s="1">
        <f t="shared" ref="G4490:G4495" si="554">E4490/12</f>
        <v>0</v>
      </c>
      <c r="H4490" s="3">
        <f t="shared" ref="H4490:H4495" si="555">F4490/12</f>
        <v>0</v>
      </c>
    </row>
    <row r="4491" spans="1:8" ht="22.5">
      <c r="B4491" s="140" t="s">
        <v>8207</v>
      </c>
      <c r="C4491" s="140" t="s">
        <v>8208</v>
      </c>
      <c r="D4491" s="545">
        <v>12025.19</v>
      </c>
      <c r="E4491" s="249">
        <v>0</v>
      </c>
      <c r="F4491" s="3">
        <f t="shared" si="553"/>
        <v>0</v>
      </c>
      <c r="G4491" s="1">
        <f t="shared" si="554"/>
        <v>0</v>
      </c>
      <c r="H4491" s="3">
        <f t="shared" si="555"/>
        <v>0</v>
      </c>
    </row>
    <row r="4492" spans="1:8" ht="22.5">
      <c r="B4492" s="140" t="s">
        <v>8209</v>
      </c>
      <c r="C4492" s="140" t="s">
        <v>8686</v>
      </c>
      <c r="D4492" s="545">
        <v>4551.8</v>
      </c>
      <c r="E4492" s="249">
        <v>0</v>
      </c>
      <c r="F4492" s="3">
        <f t="shared" si="553"/>
        <v>0</v>
      </c>
      <c r="G4492" s="1">
        <f t="shared" si="554"/>
        <v>0</v>
      </c>
      <c r="H4492" s="3">
        <f t="shared" si="555"/>
        <v>0</v>
      </c>
    </row>
    <row r="4493" spans="1:8" ht="22.5">
      <c r="B4493" s="140" t="s">
        <v>8210</v>
      </c>
      <c r="C4493" s="140" t="s">
        <v>8687</v>
      </c>
      <c r="D4493" s="545">
        <v>8603.2199999999993</v>
      </c>
      <c r="E4493" s="249">
        <v>0</v>
      </c>
      <c r="F4493" s="3">
        <f t="shared" si="553"/>
        <v>0</v>
      </c>
      <c r="G4493" s="1">
        <f t="shared" si="554"/>
        <v>0</v>
      </c>
      <c r="H4493" s="3">
        <f t="shared" si="555"/>
        <v>0</v>
      </c>
    </row>
    <row r="4494" spans="1:8" ht="22.5">
      <c r="B4494" s="140" t="s">
        <v>8211</v>
      </c>
      <c r="C4494" s="140" t="s">
        <v>8688</v>
      </c>
      <c r="D4494" s="545">
        <v>13230.36</v>
      </c>
      <c r="E4494" s="249">
        <v>0</v>
      </c>
      <c r="F4494" s="3">
        <f t="shared" si="553"/>
        <v>0</v>
      </c>
      <c r="G4494" s="1">
        <f t="shared" si="554"/>
        <v>0</v>
      </c>
      <c r="H4494" s="3">
        <f t="shared" si="555"/>
        <v>0</v>
      </c>
    </row>
    <row r="4495" spans="1:8" ht="33.75">
      <c r="B4495" s="140" t="s">
        <v>8212</v>
      </c>
      <c r="C4495" s="140" t="s">
        <v>8689</v>
      </c>
      <c r="D4495" s="545">
        <v>6640.21</v>
      </c>
      <c r="E4495" s="249">
        <v>0</v>
      </c>
      <c r="F4495" s="3">
        <f t="shared" si="553"/>
        <v>0</v>
      </c>
      <c r="G4495" s="1">
        <f t="shared" si="554"/>
        <v>0</v>
      </c>
      <c r="H4495" s="3">
        <f t="shared" si="555"/>
        <v>0</v>
      </c>
    </row>
    <row r="4496" spans="1:8">
      <c r="B4496" s="615" t="s">
        <v>7793</v>
      </c>
      <c r="C4496" s="615"/>
      <c r="D4496" s="314">
        <f>SUM(D4489:D4495)</f>
        <v>62518.76</v>
      </c>
      <c r="E4496" s="318">
        <f>SUM(E4489:E4495)</f>
        <v>0</v>
      </c>
      <c r="F4496" s="314">
        <f>SUM(F4489:F4495)</f>
        <v>0</v>
      </c>
      <c r="G4496" s="318">
        <f>SUM(G4489:G4495)</f>
        <v>0</v>
      </c>
      <c r="H4496" s="314">
        <f>SUM(H4489:H4495)</f>
        <v>0</v>
      </c>
    </row>
    <row r="4497" spans="1:8">
      <c r="B4497" s="43"/>
      <c r="C4497" s="43"/>
      <c r="D4497" s="53"/>
      <c r="E4497" s="34"/>
      <c r="F4497" s="35"/>
      <c r="G4497" s="16"/>
      <c r="H4497" s="16"/>
    </row>
    <row r="4498" spans="1:8">
      <c r="B4498" s="603" t="s">
        <v>6645</v>
      </c>
      <c r="C4498" s="603"/>
      <c r="D4498" s="268">
        <f>D4360+D4375+D4444+D4455+D4464+D4470+D4479+D4485+D4496</f>
        <v>1178149.5200000003</v>
      </c>
      <c r="E4498" s="269">
        <f>E4360+E4375+E4444+E4455+E4464+E4470+E4479+E4485+E4496</f>
        <v>0</v>
      </c>
      <c r="F4498" s="268">
        <f>F4360+F4375+F4444+F4455+F4464+F4470+F4479+F4485+F4496</f>
        <v>0</v>
      </c>
      <c r="G4498" s="269">
        <f>G4360+G4375+G4444+G4455+G4464+G4470+G4479+G4485+G4496</f>
        <v>0</v>
      </c>
      <c r="H4498" s="268">
        <f>H4360+H4375+H4444+H4455+H4464+H4470+H4479+H4485+H4496</f>
        <v>0</v>
      </c>
    </row>
    <row r="4499" spans="1:8">
      <c r="B4499" s="43"/>
      <c r="C4499" s="43"/>
      <c r="D4499" s="53"/>
      <c r="E4499" s="34"/>
      <c r="F4499" s="35"/>
      <c r="G4499" s="16"/>
      <c r="H4499" s="16"/>
    </row>
    <row r="4500" spans="1:8" ht="14.65" customHeight="1">
      <c r="B4500" s="564" t="s">
        <v>4479</v>
      </c>
      <c r="C4500" s="564"/>
      <c r="D4500" s="604" t="str">
        <f>D$2519</f>
        <v xml:space="preserve">SIGTAP 08/25
Custo medio AIH
09/24 - 08/25 </v>
      </c>
      <c r="E4500" s="570" t="str">
        <f>E$861</f>
        <v>CNES_ESTABELECIMENTO</v>
      </c>
      <c r="F4500" s="570"/>
      <c r="G4500" s="570"/>
      <c r="H4500" s="570"/>
    </row>
    <row r="4501" spans="1:8" ht="22.5">
      <c r="B4501" s="564"/>
      <c r="C4501" s="564"/>
      <c r="D4501" s="605"/>
      <c r="E4501" s="58" t="s">
        <v>12</v>
      </c>
      <c r="F4501" s="59" t="s">
        <v>3815</v>
      </c>
      <c r="G4501" s="60" t="s">
        <v>3756</v>
      </c>
      <c r="H4501" s="59" t="s">
        <v>3814</v>
      </c>
    </row>
    <row r="4502" spans="1:8">
      <c r="B4502" s="14" t="s">
        <v>3436</v>
      </c>
      <c r="C4502" s="15" t="s">
        <v>5579</v>
      </c>
      <c r="D4502" s="542">
        <v>4922.47</v>
      </c>
      <c r="E4502" s="249">
        <v>0</v>
      </c>
      <c r="F4502" s="3">
        <f>D4502*E4502</f>
        <v>0</v>
      </c>
      <c r="G4502" s="1">
        <f>E4502/12</f>
        <v>0</v>
      </c>
      <c r="H4502" s="3">
        <f>F4502/12</f>
        <v>0</v>
      </c>
    </row>
    <row r="4503" spans="1:8">
      <c r="B4503" s="582" t="s">
        <v>7793</v>
      </c>
      <c r="C4503" s="582"/>
      <c r="D4503" s="18">
        <f>SUM(D4502)</f>
        <v>4922.47</v>
      </c>
      <c r="E4503" s="19">
        <f>SUM(E4502)</f>
        <v>0</v>
      </c>
      <c r="F4503" s="18">
        <f>SUM(F4502)</f>
        <v>0</v>
      </c>
      <c r="G4503" s="19">
        <f>SUM(G4502)</f>
        <v>0</v>
      </c>
      <c r="H4503" s="18">
        <f>SUM(H4502)</f>
        <v>0</v>
      </c>
    </row>
    <row r="4504" spans="1:8">
      <c r="B4504" s="16"/>
      <c r="C4504" s="16"/>
      <c r="D4504" s="35"/>
      <c r="E4504" s="34"/>
      <c r="F4504" s="35"/>
      <c r="G4504" s="16"/>
      <c r="H4504" s="16"/>
    </row>
    <row r="4505" spans="1:8" ht="18" customHeight="1">
      <c r="A4505" s="4" t="s">
        <v>2016</v>
      </c>
      <c r="B4505" s="599" t="s">
        <v>2016</v>
      </c>
      <c r="C4505" s="600"/>
      <c r="D4505" s="604" t="str">
        <f>D$2519</f>
        <v xml:space="preserve">SIGTAP 08/25
Custo medio AIH
09/24 - 08/25 </v>
      </c>
      <c r="E4505" s="570" t="str">
        <f>E$861</f>
        <v>CNES_ESTABELECIMENTO</v>
      </c>
      <c r="F4505" s="570"/>
      <c r="G4505" s="570"/>
      <c r="H4505" s="570"/>
    </row>
    <row r="4506" spans="1:8" ht="18" customHeight="1">
      <c r="A4506" s="4">
        <v>0</v>
      </c>
      <c r="B4506" s="601"/>
      <c r="C4506" s="602"/>
      <c r="D4506" s="605"/>
      <c r="E4506" s="12" t="s">
        <v>12</v>
      </c>
      <c r="F4506" s="50" t="s">
        <v>3815</v>
      </c>
      <c r="G4506" s="51" t="s">
        <v>3756</v>
      </c>
      <c r="H4506" s="50" t="s">
        <v>3814</v>
      </c>
    </row>
    <row r="4507" spans="1:8" ht="15" customHeight="1">
      <c r="A4507" s="4">
        <v>503010014</v>
      </c>
      <c r="B4507" s="100" t="s">
        <v>3463</v>
      </c>
      <c r="C4507" s="100" t="s">
        <v>4496</v>
      </c>
      <c r="D4507" s="560">
        <v>0</v>
      </c>
      <c r="E4507" s="358">
        <v>0</v>
      </c>
      <c r="F4507" s="3">
        <f>D4507*E4507</f>
        <v>0</v>
      </c>
      <c r="G4507" s="1">
        <f>E4507/12</f>
        <v>0</v>
      </c>
      <c r="H4507" s="3">
        <f>F4507/12</f>
        <v>0</v>
      </c>
    </row>
    <row r="4508" spans="1:8" ht="15" customHeight="1">
      <c r="B4508" s="100" t="s">
        <v>3464</v>
      </c>
      <c r="C4508" s="100" t="s">
        <v>4497</v>
      </c>
      <c r="D4508" s="561">
        <v>0</v>
      </c>
      <c r="E4508" s="257">
        <v>0</v>
      </c>
      <c r="F4508" s="3">
        <f t="shared" ref="F4508:F4509" si="556">D4508*E4508</f>
        <v>0</v>
      </c>
      <c r="G4508" s="1">
        <f t="shared" ref="G4508:G4509" si="557">E4508/12</f>
        <v>0</v>
      </c>
      <c r="H4508" s="3">
        <f t="shared" ref="H4508:H4509" si="558">F4508/12</f>
        <v>0</v>
      </c>
    </row>
    <row r="4509" spans="1:8" ht="15" customHeight="1">
      <c r="B4509" s="100" t="s">
        <v>3465</v>
      </c>
      <c r="C4509" s="100" t="s">
        <v>6637</v>
      </c>
      <c r="D4509" s="561">
        <v>7384</v>
      </c>
      <c r="E4509" s="257">
        <v>0</v>
      </c>
      <c r="F4509" s="3">
        <f t="shared" si="556"/>
        <v>0</v>
      </c>
      <c r="G4509" s="1">
        <f t="shared" si="557"/>
        <v>0</v>
      </c>
      <c r="H4509" s="3">
        <f t="shared" si="558"/>
        <v>0</v>
      </c>
    </row>
    <row r="4510" spans="1:8">
      <c r="A4510" s="4">
        <v>503020028</v>
      </c>
      <c r="B4510" s="100" t="s">
        <v>2017</v>
      </c>
      <c r="C4510" s="100" t="s">
        <v>6638</v>
      </c>
      <c r="D4510" s="541">
        <v>2123.6</v>
      </c>
      <c r="E4510" s="249">
        <v>0</v>
      </c>
      <c r="F4510" s="3">
        <f>D4510*E4510</f>
        <v>0</v>
      </c>
      <c r="G4510" s="1">
        <f>E4510/12</f>
        <v>0</v>
      </c>
      <c r="H4510" s="3">
        <f>F4510/12</f>
        <v>0</v>
      </c>
    </row>
    <row r="4511" spans="1:8">
      <c r="A4511" s="4" t="s">
        <v>1</v>
      </c>
      <c r="B4511" s="606" t="s">
        <v>7792</v>
      </c>
      <c r="C4511" s="607"/>
      <c r="D4511" s="18">
        <f>SUM(D4507:D4510)</f>
        <v>9507.6</v>
      </c>
      <c r="E4511" s="19">
        <f>SUM(E4507:E4510)</f>
        <v>0</v>
      </c>
      <c r="F4511" s="18">
        <f>SUM(F4507:F4510)</f>
        <v>0</v>
      </c>
      <c r="G4511" s="19">
        <f>SUM(G4507:G4510)</f>
        <v>0</v>
      </c>
      <c r="H4511" s="18">
        <f>SUM(H4507:H4510)</f>
        <v>0</v>
      </c>
    </row>
    <row r="4512" spans="1:8">
      <c r="A4512" s="4">
        <v>0</v>
      </c>
      <c r="B4512" s="36"/>
      <c r="C4512" s="36"/>
      <c r="D4512" s="38"/>
      <c r="E4512" s="37"/>
      <c r="F4512" s="38"/>
      <c r="G4512" s="16"/>
      <c r="H4512" s="16"/>
    </row>
    <row r="4513" spans="1:8" ht="14.65" customHeight="1">
      <c r="B4513" s="572" t="s">
        <v>4498</v>
      </c>
      <c r="C4513" s="572"/>
      <c r="D4513" s="604" t="str">
        <f>D$2519</f>
        <v xml:space="preserve">SIGTAP 08/25
Custo medio AIH
09/24 - 08/25 </v>
      </c>
      <c r="E4513" s="570" t="str">
        <f>E$861</f>
        <v>CNES_ESTABELECIMENTO</v>
      </c>
      <c r="F4513" s="570"/>
      <c r="G4513" s="570"/>
      <c r="H4513" s="570"/>
    </row>
    <row r="4514" spans="1:8" ht="22.5">
      <c r="B4514" s="572"/>
      <c r="C4514" s="572"/>
      <c r="D4514" s="605"/>
      <c r="E4514" s="58" t="s">
        <v>12</v>
      </c>
      <c r="F4514" s="59" t="s">
        <v>3815</v>
      </c>
      <c r="G4514" s="60" t="s">
        <v>3756</v>
      </c>
      <c r="H4514" s="59" t="s">
        <v>3814</v>
      </c>
    </row>
    <row r="4515" spans="1:8">
      <c r="B4515" s="55" t="s">
        <v>3469</v>
      </c>
      <c r="C4515" s="16" t="s">
        <v>5580</v>
      </c>
      <c r="D4515" s="542">
        <v>0</v>
      </c>
      <c r="E4515" s="249">
        <v>0</v>
      </c>
      <c r="F4515" s="3">
        <f>D4515*E4515</f>
        <v>0</v>
      </c>
      <c r="G4515" s="1">
        <f>E4515/12</f>
        <v>0</v>
      </c>
      <c r="H4515" s="3">
        <f>F4515/12</f>
        <v>0</v>
      </c>
    </row>
    <row r="4516" spans="1:8">
      <c r="B4516" s="582" t="s">
        <v>7793</v>
      </c>
      <c r="C4516" s="582"/>
      <c r="D4516" s="18">
        <f>SUM(D4515)</f>
        <v>0</v>
      </c>
      <c r="E4516" s="19">
        <f>SUM(E4515)</f>
        <v>0</v>
      </c>
      <c r="F4516" s="18">
        <f>SUM(F4515)</f>
        <v>0</v>
      </c>
      <c r="G4516" s="19">
        <f>SUM(G4515)</f>
        <v>0</v>
      </c>
      <c r="H4516" s="18">
        <f>SUM(H4515)</f>
        <v>0</v>
      </c>
    </row>
    <row r="4517" spans="1:8">
      <c r="B4517" s="16"/>
      <c r="C4517" s="16"/>
      <c r="D4517" s="35"/>
      <c r="E4517" s="34"/>
      <c r="F4517" s="35"/>
      <c r="G4517" s="16"/>
      <c r="H4517" s="16"/>
    </row>
    <row r="4518" spans="1:8" ht="18" customHeight="1">
      <c r="A4518" s="4" t="s">
        <v>2018</v>
      </c>
      <c r="B4518" s="572" t="s">
        <v>2018</v>
      </c>
      <c r="C4518" s="572"/>
      <c r="D4518" s="604" t="str">
        <f>D$2519</f>
        <v xml:space="preserve">SIGTAP 08/25
Custo medio AIH
09/24 - 08/25 </v>
      </c>
      <c r="E4518" s="570" t="str">
        <f>E$861</f>
        <v>CNES_ESTABELECIMENTO</v>
      </c>
      <c r="F4518" s="570"/>
      <c r="G4518" s="570"/>
      <c r="H4518" s="570"/>
    </row>
    <row r="4519" spans="1:8" ht="18" customHeight="1">
      <c r="A4519" s="4">
        <v>0</v>
      </c>
      <c r="B4519" s="572"/>
      <c r="C4519" s="572"/>
      <c r="D4519" s="605"/>
      <c r="E4519" s="58" t="s">
        <v>12</v>
      </c>
      <c r="F4519" s="59" t="s">
        <v>3815</v>
      </c>
      <c r="G4519" s="60" t="s">
        <v>3756</v>
      </c>
      <c r="H4519" s="59" t="s">
        <v>3814</v>
      </c>
    </row>
    <row r="4520" spans="1:8">
      <c r="A4520" s="4">
        <v>505020041</v>
      </c>
      <c r="B4520" s="100" t="s">
        <v>3473</v>
      </c>
      <c r="C4520" s="100" t="s">
        <v>6639</v>
      </c>
      <c r="D4520" s="550">
        <v>54939.27</v>
      </c>
      <c r="E4520" s="253">
        <v>0</v>
      </c>
      <c r="F4520" s="45">
        <f>D4520*E4520</f>
        <v>0</v>
      </c>
      <c r="G4520" s="46">
        <f t="shared" ref="G4520:H4538" si="559">E4520/12</f>
        <v>0</v>
      </c>
      <c r="H4520" s="45">
        <f t="shared" si="559"/>
        <v>0</v>
      </c>
    </row>
    <row r="4521" spans="1:8">
      <c r="B4521" s="100" t="s">
        <v>3474</v>
      </c>
      <c r="C4521" s="100" t="s">
        <v>6640</v>
      </c>
      <c r="D4521" s="550">
        <v>71602.25</v>
      </c>
      <c r="E4521" s="253">
        <v>0</v>
      </c>
      <c r="F4521" s="45">
        <f t="shared" ref="F4521:F4537" si="560">D4521*E4521</f>
        <v>0</v>
      </c>
      <c r="G4521" s="46">
        <f t="shared" si="559"/>
        <v>0</v>
      </c>
      <c r="H4521" s="45">
        <f t="shared" si="559"/>
        <v>0</v>
      </c>
    </row>
    <row r="4522" spans="1:8">
      <c r="B4522" s="100" t="s">
        <v>3475</v>
      </c>
      <c r="C4522" s="100" t="s">
        <v>6641</v>
      </c>
      <c r="D4522" s="550">
        <v>58372.97</v>
      </c>
      <c r="E4522" s="253">
        <v>0</v>
      </c>
      <c r="F4522" s="45">
        <f t="shared" si="560"/>
        <v>0</v>
      </c>
      <c r="G4522" s="46">
        <f t="shared" si="559"/>
        <v>0</v>
      </c>
      <c r="H4522" s="45">
        <f t="shared" si="559"/>
        <v>0</v>
      </c>
    </row>
    <row r="4523" spans="1:8">
      <c r="B4523" s="100" t="s">
        <v>3476</v>
      </c>
      <c r="C4523" s="100" t="s">
        <v>6642</v>
      </c>
      <c r="D4523" s="550">
        <v>71602.25</v>
      </c>
      <c r="E4523" s="253">
        <v>0</v>
      </c>
      <c r="F4523" s="45">
        <f t="shared" si="560"/>
        <v>0</v>
      </c>
      <c r="G4523" s="46">
        <f t="shared" si="559"/>
        <v>0</v>
      </c>
      <c r="H4523" s="45">
        <f t="shared" si="559"/>
        <v>0</v>
      </c>
    </row>
    <row r="4524" spans="1:8">
      <c r="B4524" s="100" t="s">
        <v>3477</v>
      </c>
      <c r="C4524" s="100" t="s">
        <v>6643</v>
      </c>
      <c r="D4524" s="550">
        <v>54939.27</v>
      </c>
      <c r="E4524" s="253">
        <v>0</v>
      </c>
      <c r="F4524" s="45">
        <f t="shared" si="560"/>
        <v>0</v>
      </c>
      <c r="G4524" s="46">
        <f t="shared" si="559"/>
        <v>0</v>
      </c>
      <c r="H4524" s="45">
        <f t="shared" si="559"/>
        <v>0</v>
      </c>
    </row>
    <row r="4525" spans="1:8">
      <c r="B4525" s="100" t="s">
        <v>3478</v>
      </c>
      <c r="C4525" s="100" t="s">
        <v>6644</v>
      </c>
      <c r="D4525" s="550">
        <v>71602.25</v>
      </c>
      <c r="E4525" s="253">
        <v>0</v>
      </c>
      <c r="F4525" s="45">
        <f t="shared" si="560"/>
        <v>0</v>
      </c>
      <c r="G4525" s="46">
        <f t="shared" si="559"/>
        <v>0</v>
      </c>
      <c r="H4525" s="45">
        <f t="shared" si="559"/>
        <v>0</v>
      </c>
    </row>
    <row r="4526" spans="1:8">
      <c r="B4526" s="100" t="s">
        <v>3479</v>
      </c>
      <c r="C4526" s="100" t="s">
        <v>5581</v>
      </c>
      <c r="D4526" s="550">
        <v>22968.78</v>
      </c>
      <c r="E4526" s="253">
        <v>0</v>
      </c>
      <c r="F4526" s="45">
        <f t="shared" si="560"/>
        <v>0</v>
      </c>
      <c r="G4526" s="46">
        <f t="shared" si="559"/>
        <v>0</v>
      </c>
      <c r="H4526" s="45">
        <f t="shared" si="559"/>
        <v>0</v>
      </c>
    </row>
    <row r="4527" spans="1:8">
      <c r="B4527" s="100" t="s">
        <v>3480</v>
      </c>
      <c r="C4527" s="100" t="s">
        <v>5582</v>
      </c>
      <c r="D4527" s="550">
        <v>22968.78</v>
      </c>
      <c r="E4527" s="253">
        <v>0</v>
      </c>
      <c r="F4527" s="45">
        <f t="shared" si="560"/>
        <v>0</v>
      </c>
      <c r="G4527" s="46">
        <f t="shared" si="559"/>
        <v>0</v>
      </c>
      <c r="H4527" s="45">
        <f t="shared" si="559"/>
        <v>0</v>
      </c>
    </row>
    <row r="4528" spans="1:8">
      <c r="B4528" s="100" t="s">
        <v>2019</v>
      </c>
      <c r="C4528" s="100" t="s">
        <v>4502</v>
      </c>
      <c r="D4528" s="562">
        <v>2070</v>
      </c>
      <c r="E4528" s="253">
        <v>0</v>
      </c>
      <c r="F4528" s="45">
        <f t="shared" si="560"/>
        <v>0</v>
      </c>
      <c r="G4528" s="46">
        <f t="shared" si="559"/>
        <v>0</v>
      </c>
      <c r="H4528" s="45">
        <f t="shared" si="559"/>
        <v>0</v>
      </c>
    </row>
    <row r="4529" spans="1:8">
      <c r="B4529" s="100" t="s">
        <v>7885</v>
      </c>
      <c r="C4529" s="100" t="s">
        <v>7886</v>
      </c>
      <c r="D4529" s="550">
        <v>2070</v>
      </c>
      <c r="E4529" s="253">
        <v>0</v>
      </c>
      <c r="F4529" s="45">
        <f t="shared" si="560"/>
        <v>0</v>
      </c>
      <c r="G4529" s="46">
        <f t="shared" si="559"/>
        <v>0</v>
      </c>
      <c r="H4529" s="45">
        <f t="shared" si="559"/>
        <v>0</v>
      </c>
    </row>
    <row r="4530" spans="1:8">
      <c r="B4530" s="100" t="s">
        <v>3483</v>
      </c>
      <c r="C4530" s="100" t="s">
        <v>3780</v>
      </c>
      <c r="D4530" s="563">
        <v>37052.69</v>
      </c>
      <c r="E4530" s="253">
        <v>0</v>
      </c>
      <c r="F4530" s="45">
        <f t="shared" si="560"/>
        <v>0</v>
      </c>
      <c r="G4530" s="46">
        <f t="shared" si="559"/>
        <v>0</v>
      </c>
      <c r="H4530" s="45">
        <f t="shared" si="559"/>
        <v>0</v>
      </c>
    </row>
    <row r="4531" spans="1:8">
      <c r="B4531" s="100" t="s">
        <v>3484</v>
      </c>
      <c r="C4531" s="100" t="s">
        <v>5583</v>
      </c>
      <c r="D4531" s="536">
        <v>68838.89</v>
      </c>
      <c r="E4531" s="253">
        <v>0</v>
      </c>
      <c r="F4531" s="45">
        <f t="shared" si="560"/>
        <v>0</v>
      </c>
      <c r="G4531" s="46">
        <f t="shared" si="559"/>
        <v>0</v>
      </c>
      <c r="H4531" s="45">
        <f t="shared" si="559"/>
        <v>0</v>
      </c>
    </row>
    <row r="4532" spans="1:8">
      <c r="B4532" s="100" t="s">
        <v>3485</v>
      </c>
      <c r="C4532" s="100" t="s">
        <v>5584</v>
      </c>
      <c r="D4532" s="550">
        <v>68803.27</v>
      </c>
      <c r="E4532" s="253">
        <v>0</v>
      </c>
      <c r="F4532" s="45">
        <f t="shared" si="560"/>
        <v>0</v>
      </c>
      <c r="G4532" s="46">
        <f t="shared" si="559"/>
        <v>0</v>
      </c>
      <c r="H4532" s="45">
        <f t="shared" si="559"/>
        <v>0</v>
      </c>
    </row>
    <row r="4533" spans="1:8">
      <c r="B4533" s="100" t="s">
        <v>3486</v>
      </c>
      <c r="C4533" s="100" t="s">
        <v>5585</v>
      </c>
      <c r="D4533" s="550">
        <v>38093.980000000003</v>
      </c>
      <c r="E4533" s="253">
        <v>0</v>
      </c>
      <c r="F4533" s="45">
        <f t="shared" si="560"/>
        <v>0</v>
      </c>
      <c r="G4533" s="46">
        <f t="shared" si="559"/>
        <v>0</v>
      </c>
      <c r="H4533" s="45">
        <f t="shared" si="559"/>
        <v>0</v>
      </c>
    </row>
    <row r="4534" spans="1:8">
      <c r="B4534" s="100" t="s">
        <v>3487</v>
      </c>
      <c r="C4534" s="100" t="s">
        <v>5586</v>
      </c>
      <c r="D4534" s="550">
        <v>44485.1</v>
      </c>
      <c r="E4534" s="253">
        <v>0</v>
      </c>
      <c r="F4534" s="45">
        <f t="shared" si="560"/>
        <v>0</v>
      </c>
      <c r="G4534" s="46">
        <f t="shared" si="559"/>
        <v>0</v>
      </c>
      <c r="H4534" s="45">
        <f t="shared" si="559"/>
        <v>0</v>
      </c>
    </row>
    <row r="4535" spans="1:8">
      <c r="B4535" s="100" t="s">
        <v>2020</v>
      </c>
      <c r="C4535" s="100" t="s">
        <v>5587</v>
      </c>
      <c r="D4535" s="563">
        <v>27622.67</v>
      </c>
      <c r="E4535" s="253">
        <v>0</v>
      </c>
      <c r="F4535" s="45">
        <f t="shared" si="560"/>
        <v>0</v>
      </c>
      <c r="G4535" s="46">
        <f t="shared" si="559"/>
        <v>0</v>
      </c>
      <c r="H4535" s="45">
        <f t="shared" si="559"/>
        <v>0</v>
      </c>
    </row>
    <row r="4536" spans="1:8">
      <c r="B4536" s="100" t="s">
        <v>2021</v>
      </c>
      <c r="C4536" s="100" t="s">
        <v>5588</v>
      </c>
      <c r="D4536" s="550">
        <v>21238.82</v>
      </c>
      <c r="E4536" s="253">
        <v>0</v>
      </c>
      <c r="F4536" s="45">
        <f t="shared" si="560"/>
        <v>0</v>
      </c>
      <c r="G4536" s="46">
        <f t="shared" si="559"/>
        <v>0</v>
      </c>
      <c r="H4536" s="45">
        <f t="shared" si="559"/>
        <v>0</v>
      </c>
    </row>
    <row r="4537" spans="1:8">
      <c r="B4537" s="100" t="s">
        <v>3488</v>
      </c>
      <c r="C4537" s="100" t="s">
        <v>5589</v>
      </c>
      <c r="D4537" s="550">
        <v>64434.67</v>
      </c>
      <c r="E4537" s="253">
        <v>0</v>
      </c>
      <c r="F4537" s="45">
        <f t="shared" si="560"/>
        <v>0</v>
      </c>
      <c r="G4537" s="46">
        <f t="shared" si="559"/>
        <v>0</v>
      </c>
      <c r="H4537" s="45">
        <f t="shared" si="559"/>
        <v>0</v>
      </c>
    </row>
    <row r="4538" spans="1:8">
      <c r="A4538" s="4">
        <v>505020092</v>
      </c>
      <c r="B4538" s="100" t="s">
        <v>8297</v>
      </c>
      <c r="C4538" s="100" t="s">
        <v>8298</v>
      </c>
      <c r="D4538" s="550">
        <v>1200250</v>
      </c>
      <c r="E4538" s="253">
        <v>0</v>
      </c>
      <c r="F4538" s="45">
        <f>D4538*E4538</f>
        <v>0</v>
      </c>
      <c r="G4538" s="46">
        <f t="shared" si="559"/>
        <v>0</v>
      </c>
      <c r="H4538" s="45">
        <f t="shared" si="559"/>
        <v>0</v>
      </c>
    </row>
    <row r="4539" spans="1:8">
      <c r="A4539" s="4" t="s">
        <v>1</v>
      </c>
      <c r="B4539" s="606" t="s">
        <v>8303</v>
      </c>
      <c r="C4539" s="607"/>
      <c r="D4539" s="18">
        <f>SUM(D4520:D4538)</f>
        <v>2003955.9100000001</v>
      </c>
      <c r="E4539" s="19">
        <f>SUM(E4520:E4538)</f>
        <v>0</v>
      </c>
      <c r="F4539" s="18">
        <f>SUM(F4520:F4538)</f>
        <v>0</v>
      </c>
      <c r="G4539" s="19">
        <f>SUM(G4520:G4538)</f>
        <v>0</v>
      </c>
      <c r="H4539" s="18">
        <f>SUM(H4520:H4538)</f>
        <v>0</v>
      </c>
    </row>
    <row r="4540" spans="1:8">
      <c r="A4540" s="4">
        <v>0</v>
      </c>
      <c r="B4540" s="36"/>
      <c r="C4540" s="36"/>
      <c r="D4540" s="38"/>
      <c r="E4540" s="37"/>
      <c r="F4540" s="38"/>
      <c r="G4540" s="16"/>
      <c r="H4540" s="16"/>
    </row>
    <row r="4541" spans="1:8" ht="21.4" customHeight="1">
      <c r="A4541" s="4" t="s">
        <v>730</v>
      </c>
      <c r="B4541" s="599" t="s">
        <v>730</v>
      </c>
      <c r="C4541" s="600"/>
      <c r="D4541" s="604" t="str">
        <f>D$2519</f>
        <v xml:space="preserve">SIGTAP 08/25
Custo medio AIH
09/24 - 08/25 </v>
      </c>
      <c r="E4541" s="570" t="str">
        <f>E$861</f>
        <v>CNES_ESTABELECIMENTO</v>
      </c>
      <c r="F4541" s="570"/>
      <c r="G4541" s="570"/>
      <c r="H4541" s="570"/>
    </row>
    <row r="4542" spans="1:8" ht="21.4" customHeight="1">
      <c r="A4542" s="4">
        <v>0</v>
      </c>
      <c r="B4542" s="601"/>
      <c r="C4542" s="602"/>
      <c r="D4542" s="605"/>
      <c r="E4542" s="12" t="s">
        <v>12</v>
      </c>
      <c r="F4542" s="50" t="s">
        <v>3815</v>
      </c>
      <c r="G4542" s="51" t="s">
        <v>3756</v>
      </c>
      <c r="H4542" s="50" t="s">
        <v>3814</v>
      </c>
    </row>
    <row r="4543" spans="1:8">
      <c r="A4543" s="4">
        <v>506010040</v>
      </c>
      <c r="B4543" s="100" t="s">
        <v>2022</v>
      </c>
      <c r="C4543" s="100" t="s">
        <v>5590</v>
      </c>
      <c r="D4543" s="560">
        <v>135</v>
      </c>
      <c r="E4543" s="370">
        <v>0</v>
      </c>
      <c r="F4543" s="45">
        <f>D4543*E4543</f>
        <v>0</v>
      </c>
      <c r="G4543" s="46">
        <f t="shared" ref="G4543:H4550" si="561">E4543/12</f>
        <v>0</v>
      </c>
      <c r="H4543" s="45">
        <f t="shared" si="561"/>
        <v>0</v>
      </c>
    </row>
    <row r="4544" spans="1:8">
      <c r="B4544" s="100" t="s">
        <v>3491</v>
      </c>
      <c r="C4544" s="100" t="s">
        <v>5591</v>
      </c>
      <c r="D4544" s="560">
        <v>118.05</v>
      </c>
      <c r="E4544" s="370">
        <v>0</v>
      </c>
      <c r="F4544" s="45">
        <f t="shared" ref="F4544:F4546" si="562">D4544*E4544</f>
        <v>0</v>
      </c>
      <c r="G4544" s="46">
        <f t="shared" si="561"/>
        <v>0</v>
      </c>
      <c r="H4544" s="45">
        <f t="shared" si="561"/>
        <v>0</v>
      </c>
    </row>
    <row r="4545" spans="1:8">
      <c r="B4545" s="100" t="s">
        <v>3492</v>
      </c>
      <c r="C4545" s="100" t="s">
        <v>3809</v>
      </c>
      <c r="D4545" s="560">
        <v>205.84</v>
      </c>
      <c r="E4545" s="370">
        <v>0</v>
      </c>
      <c r="F4545" s="45">
        <f t="shared" si="562"/>
        <v>0</v>
      </c>
      <c r="G4545" s="46">
        <f t="shared" si="561"/>
        <v>0</v>
      </c>
      <c r="H4545" s="45">
        <f t="shared" si="561"/>
        <v>0</v>
      </c>
    </row>
    <row r="4546" spans="1:8">
      <c r="B4546" s="100" t="s">
        <v>3493</v>
      </c>
      <c r="C4546" s="100" t="s">
        <v>5592</v>
      </c>
      <c r="D4546" s="561">
        <v>357.97</v>
      </c>
      <c r="E4546" s="370">
        <v>0</v>
      </c>
      <c r="F4546" s="45">
        <f t="shared" si="562"/>
        <v>0</v>
      </c>
      <c r="G4546" s="46">
        <f t="shared" si="561"/>
        <v>0</v>
      </c>
      <c r="H4546" s="45">
        <f t="shared" si="561"/>
        <v>0</v>
      </c>
    </row>
    <row r="4547" spans="1:8">
      <c r="A4547" s="4">
        <v>506020045</v>
      </c>
      <c r="B4547" s="100" t="s">
        <v>3494</v>
      </c>
      <c r="C4547" s="100" t="s">
        <v>5593</v>
      </c>
      <c r="D4547" s="560">
        <v>382.44</v>
      </c>
      <c r="E4547" s="370">
        <v>0</v>
      </c>
      <c r="F4547" s="45">
        <f>D4547*E4547</f>
        <v>0</v>
      </c>
      <c r="G4547" s="46">
        <f t="shared" si="561"/>
        <v>0</v>
      </c>
      <c r="H4547" s="45">
        <f t="shared" si="561"/>
        <v>0</v>
      </c>
    </row>
    <row r="4548" spans="1:8">
      <c r="B4548" s="100" t="s">
        <v>3495</v>
      </c>
      <c r="C4548" s="100" t="s">
        <v>5594</v>
      </c>
      <c r="D4548" s="552">
        <v>397.79</v>
      </c>
      <c r="E4548" s="253">
        <v>0</v>
      </c>
      <c r="F4548" s="45">
        <f>D4548*E4548</f>
        <v>0</v>
      </c>
      <c r="G4548" s="46">
        <f>E4548/12</f>
        <v>0</v>
      </c>
      <c r="H4548" s="45">
        <f>F4548/12</f>
        <v>0</v>
      </c>
    </row>
    <row r="4549" spans="1:8">
      <c r="B4549" s="100" t="s">
        <v>3496</v>
      </c>
      <c r="C4549" s="100" t="s">
        <v>5595</v>
      </c>
      <c r="D4549" s="552">
        <v>127.6</v>
      </c>
      <c r="E4549" s="253">
        <v>0</v>
      </c>
      <c r="F4549" s="45">
        <f>D4549*E4549</f>
        <v>0</v>
      </c>
      <c r="G4549" s="46">
        <f>E4549/12</f>
        <v>0</v>
      </c>
      <c r="H4549" s="45">
        <f>F4549/12</f>
        <v>0</v>
      </c>
    </row>
    <row r="4550" spans="1:8">
      <c r="A4550" s="4">
        <v>506020061</v>
      </c>
      <c r="B4550" s="100" t="s">
        <v>7936</v>
      </c>
      <c r="C4550" s="100" t="s">
        <v>7937</v>
      </c>
      <c r="D4550" s="552">
        <v>305.48</v>
      </c>
      <c r="E4550" s="253">
        <v>0</v>
      </c>
      <c r="F4550" s="45">
        <f>D4550*E4550</f>
        <v>0</v>
      </c>
      <c r="G4550" s="46">
        <f t="shared" si="561"/>
        <v>0</v>
      </c>
      <c r="H4550" s="45">
        <f t="shared" si="561"/>
        <v>0</v>
      </c>
    </row>
    <row r="4551" spans="1:8">
      <c r="A4551" s="4" t="s">
        <v>1</v>
      </c>
      <c r="B4551" s="606" t="s">
        <v>7887</v>
      </c>
      <c r="C4551" s="607"/>
      <c r="D4551" s="18">
        <f>SUM(D4543:D4550)</f>
        <v>2030.1699999999998</v>
      </c>
      <c r="E4551" s="19">
        <f>SUM(E4543:E4550)</f>
        <v>0</v>
      </c>
      <c r="F4551" s="18">
        <f>SUM(F4543:F4550)</f>
        <v>0</v>
      </c>
      <c r="G4551" s="19">
        <f>SUM(G4543:G4550)</f>
        <v>0</v>
      </c>
      <c r="H4551" s="18">
        <f>SUM(H4543:H4550)</f>
        <v>0</v>
      </c>
    </row>
    <row r="4552" spans="1:8">
      <c r="A4552" s="4">
        <v>0</v>
      </c>
      <c r="B4552" s="16"/>
      <c r="C4552" s="16"/>
      <c r="D4552" s="16"/>
      <c r="E4552" s="34"/>
      <c r="F4552" s="35"/>
      <c r="G4552" s="16"/>
      <c r="H4552" s="16"/>
    </row>
    <row r="4553" spans="1:8">
      <c r="B4553" s="603" t="s">
        <v>6647</v>
      </c>
      <c r="C4553" s="603"/>
      <c r="D4553" s="268">
        <f>D4503+D4511+D4516+D4539+D4551</f>
        <v>2020416.1500000001</v>
      </c>
      <c r="E4553" s="269">
        <f>E4503+E4511+E4516+E4539+E4551</f>
        <v>0</v>
      </c>
      <c r="F4553" s="268">
        <f>F4503+F4511+F4516+F4539+F4551</f>
        <v>0</v>
      </c>
      <c r="G4553" s="269">
        <f>G4503+G4511+G4516+G4539+G4551</f>
        <v>0</v>
      </c>
      <c r="H4553" s="268">
        <f>H4503+H4511+H4516+H4539+H4551</f>
        <v>0</v>
      </c>
    </row>
    <row r="4554" spans="1:8">
      <c r="B4554" s="41"/>
      <c r="C4554" s="41"/>
      <c r="D4554" s="41"/>
      <c r="E4554" s="88"/>
      <c r="F4554" s="92"/>
      <c r="G4554" s="41"/>
      <c r="H4554" s="41"/>
    </row>
    <row r="4555" spans="1:8">
      <c r="B4555" s="565" t="s">
        <v>5597</v>
      </c>
      <c r="C4555" s="566"/>
      <c r="D4555" s="262">
        <f>D4355+D4498+D4553</f>
        <v>3199487.6700000004</v>
      </c>
      <c r="E4555" s="263">
        <f>E4355+E4498+E4553</f>
        <v>0</v>
      </c>
      <c r="F4555" s="262">
        <f>F4355+F4498+F4553</f>
        <v>0</v>
      </c>
      <c r="G4555" s="263">
        <f>G4355+G4498+G4553</f>
        <v>0</v>
      </c>
      <c r="H4555" s="262">
        <f>H4355+H4498+H4553</f>
        <v>0</v>
      </c>
    </row>
    <row r="4556" spans="1:8">
      <c r="B4556" s="41"/>
      <c r="C4556" s="41"/>
      <c r="D4556" s="41"/>
      <c r="E4556" s="88"/>
      <c r="F4556" s="92"/>
      <c r="G4556" s="41"/>
      <c r="H4556" s="41"/>
    </row>
    <row r="4557" spans="1:8">
      <c r="A4557" s="4" t="s">
        <v>2023</v>
      </c>
      <c r="B4557" s="565" t="s">
        <v>2023</v>
      </c>
      <c r="C4557" s="566"/>
      <c r="D4557" s="262">
        <f>D4341+D4555</f>
        <v>3202362.2900000005</v>
      </c>
      <c r="E4557" s="263">
        <f>E4341+E4555</f>
        <v>0</v>
      </c>
      <c r="F4557" s="262">
        <f>F4341+F4555</f>
        <v>0</v>
      </c>
      <c r="G4557" s="263">
        <f>G4341+G4555</f>
        <v>0</v>
      </c>
      <c r="H4557" s="262">
        <f>H4341+H4555</f>
        <v>0</v>
      </c>
    </row>
    <row r="4558" spans="1:8">
      <c r="A4558" s="4">
        <v>0</v>
      </c>
      <c r="B4558" s="41"/>
      <c r="C4558" s="41"/>
      <c r="D4558" s="41"/>
      <c r="E4558" s="88"/>
      <c r="F4558" s="41"/>
      <c r="G4558" s="41"/>
      <c r="H4558" s="41"/>
    </row>
    <row r="4559" spans="1:8" ht="15.75" customHeight="1">
      <c r="A4559" s="4" t="s">
        <v>2024</v>
      </c>
      <c r="B4559" s="565" t="s">
        <v>2024</v>
      </c>
      <c r="C4559" s="566"/>
      <c r="D4559" s="262">
        <f>D3603+D4314+D4557</f>
        <v>5282958.28</v>
      </c>
      <c r="E4559" s="263">
        <f>E3603+E4314+E4557</f>
        <v>0</v>
      </c>
      <c r="F4559" s="262">
        <f>F3603+F4314+F4557</f>
        <v>0</v>
      </c>
      <c r="G4559" s="263">
        <f>G3603+G4314+G4557</f>
        <v>0</v>
      </c>
      <c r="H4559" s="262">
        <f>H3603+H4314+H4557</f>
        <v>0</v>
      </c>
    </row>
    <row r="4560" spans="1:8">
      <c r="B4560" s="41"/>
      <c r="C4560" s="41"/>
      <c r="D4560" s="41"/>
      <c r="E4560" s="91"/>
      <c r="F4560" s="277"/>
      <c r="G4560" s="41"/>
      <c r="H4560" s="41"/>
    </row>
    <row r="4561" spans="2:8" ht="15" thickBot="1">
      <c r="B4561" s="41"/>
      <c r="C4561" s="41"/>
      <c r="D4561" s="41"/>
      <c r="E4561" s="91"/>
      <c r="F4561" s="277"/>
      <c r="G4561" s="41"/>
      <c r="H4561" s="41"/>
    </row>
    <row r="4562" spans="2:8" ht="27.4" customHeight="1" thickBot="1">
      <c r="B4562" s="597" t="s">
        <v>6198</v>
      </c>
      <c r="C4562" s="598"/>
      <c r="D4562" s="278">
        <f>D2513+D4559</f>
        <v>6020926.3400000008</v>
      </c>
      <c r="E4562" s="279">
        <f>E2513+E4559</f>
        <v>0</v>
      </c>
      <c r="F4562" s="278">
        <f>F2513+F4559</f>
        <v>0</v>
      </c>
      <c r="G4562" s="279">
        <f>G2513+G4559</f>
        <v>0</v>
      </c>
      <c r="H4562" s="278">
        <f>H2513+H4559</f>
        <v>0</v>
      </c>
    </row>
  </sheetData>
  <sheetProtection sheet="1" selectLockedCells="1"/>
  <mergeCells count="660">
    <mergeCell ref="E3112:H3112"/>
    <mergeCell ref="E2784:H2784"/>
    <mergeCell ref="E2918:H2918"/>
    <mergeCell ref="B2918:C2919"/>
    <mergeCell ref="D3501:D3502"/>
    <mergeCell ref="B3110:C3110"/>
    <mergeCell ref="B2449:C2449"/>
    <mergeCell ref="B2457:C2458"/>
    <mergeCell ref="B2314:H2314"/>
    <mergeCell ref="B2444:C2444"/>
    <mergeCell ref="E2440:H2440"/>
    <mergeCell ref="B2440:C2441"/>
    <mergeCell ref="E2964:H2964"/>
    <mergeCell ref="D3630:D3631"/>
    <mergeCell ref="E3517:H3517"/>
    <mergeCell ref="E3532:H3532"/>
    <mergeCell ref="D2918:D2919"/>
    <mergeCell ref="B2828:C2829"/>
    <mergeCell ref="D2828:D2829"/>
    <mergeCell ref="D3532:D3533"/>
    <mergeCell ref="B2764:C2765"/>
    <mergeCell ref="E3557:H3557"/>
    <mergeCell ref="B3557:C3558"/>
    <mergeCell ref="D2795:D2796"/>
    <mergeCell ref="D3517:D3518"/>
    <mergeCell ref="B3530:C3530"/>
    <mergeCell ref="B3344:C3344"/>
    <mergeCell ref="B3346:C3347"/>
    <mergeCell ref="E3346:H3346"/>
    <mergeCell ref="E3002:H3002"/>
    <mergeCell ref="B2962:C2962"/>
    <mergeCell ref="D3346:D3347"/>
    <mergeCell ref="B3642:C3642"/>
    <mergeCell ref="B3644:C3645"/>
    <mergeCell ref="B3626:C3626"/>
    <mergeCell ref="B3630:C3631"/>
    <mergeCell ref="D2964:D2965"/>
    <mergeCell ref="B2540:C2540"/>
    <mergeCell ref="D2784:D2785"/>
    <mergeCell ref="B2784:C2785"/>
    <mergeCell ref="B2782:C2782"/>
    <mergeCell ref="B2762:C2762"/>
    <mergeCell ref="D2542:D2543"/>
    <mergeCell ref="B3112:C3113"/>
    <mergeCell ref="B3752:C3752"/>
    <mergeCell ref="E3621:H3621"/>
    <mergeCell ref="E3630:H3630"/>
    <mergeCell ref="B3628:C3628"/>
    <mergeCell ref="B3658:C3658"/>
    <mergeCell ref="E3644:H3644"/>
    <mergeCell ref="E3590:H3590"/>
    <mergeCell ref="D3581:D3582"/>
    <mergeCell ref="B3614:C3614"/>
    <mergeCell ref="D3621:D3622"/>
    <mergeCell ref="D3644:D3645"/>
    <mergeCell ref="B3605:H3605"/>
    <mergeCell ref="E3581:H3581"/>
    <mergeCell ref="B3660:C3661"/>
    <mergeCell ref="B3590:C3591"/>
    <mergeCell ref="B3599:C3599"/>
    <mergeCell ref="E3660:H3660"/>
    <mergeCell ref="D3660:D3661"/>
    <mergeCell ref="E3616:H3616"/>
    <mergeCell ref="E3607:H3607"/>
    <mergeCell ref="B3588:C3588"/>
    <mergeCell ref="D2764:D2765"/>
    <mergeCell ref="B2916:C2916"/>
    <mergeCell ref="E2551:H2551"/>
    <mergeCell ref="D2723:D2724"/>
    <mergeCell ref="B2721:C2721"/>
    <mergeCell ref="D2731:D2732"/>
    <mergeCell ref="B2756:C2757"/>
    <mergeCell ref="B2795:C2796"/>
    <mergeCell ref="E2764:H2764"/>
    <mergeCell ref="B2793:C2793"/>
    <mergeCell ref="E2795:H2795"/>
    <mergeCell ref="B2826:C2826"/>
    <mergeCell ref="B1:H1"/>
    <mergeCell ref="B2:H2"/>
    <mergeCell ref="D1141:D1142"/>
    <mergeCell ref="B1116:C1116"/>
    <mergeCell ref="B1118:C1119"/>
    <mergeCell ref="D1118:D1119"/>
    <mergeCell ref="B678:C678"/>
    <mergeCell ref="D1101:D1102"/>
    <mergeCell ref="E1080:H1080"/>
    <mergeCell ref="E911:H911"/>
    <mergeCell ref="E861:H861"/>
    <mergeCell ref="D851:D852"/>
    <mergeCell ref="E1002:H1002"/>
    <mergeCell ref="E1026:H1026"/>
    <mergeCell ref="E851:H851"/>
    <mergeCell ref="D1080:D1081"/>
    <mergeCell ref="E1101:H1101"/>
    <mergeCell ref="E583:H583"/>
    <mergeCell ref="B11:H11"/>
    <mergeCell ref="E680:H680"/>
    <mergeCell ref="B6:H6"/>
    <mergeCell ref="B1000:C1000"/>
    <mergeCell ref="B79:C79"/>
    <mergeCell ref="B81:C82"/>
    <mergeCell ref="B18:C18"/>
    <mergeCell ref="B720:C720"/>
    <mergeCell ref="B911:C912"/>
    <mergeCell ref="D911:D912"/>
    <mergeCell ref="D81:D82"/>
    <mergeCell ref="B861:C862"/>
    <mergeCell ref="D861:D862"/>
    <mergeCell ref="B909:C909"/>
    <mergeCell ref="E81:H81"/>
    <mergeCell ref="B564:C564"/>
    <mergeCell ref="B859:C859"/>
    <mergeCell ref="B581:C581"/>
    <mergeCell ref="E566:H566"/>
    <mergeCell ref="B566:C567"/>
    <mergeCell ref="D566:D567"/>
    <mergeCell ref="B849:C849"/>
    <mergeCell ref="B705:C705"/>
    <mergeCell ref="B583:C584"/>
    <mergeCell ref="D583:D584"/>
    <mergeCell ref="B1460:C1461"/>
    <mergeCell ref="D1200:D1201"/>
    <mergeCell ref="D1421:D1422"/>
    <mergeCell ref="B1306:C1307"/>
    <mergeCell ref="B1078:C1078"/>
    <mergeCell ref="B1101:C1102"/>
    <mergeCell ref="B1198:C1198"/>
    <mergeCell ref="B2265:C2266"/>
    <mergeCell ref="D2265:D2266"/>
    <mergeCell ref="B2222:C2223"/>
    <mergeCell ref="B2252:C2253"/>
    <mergeCell ref="D2252:D2253"/>
    <mergeCell ref="B1080:C1081"/>
    <mergeCell ref="B1099:C1099"/>
    <mergeCell ref="B1137:C1137"/>
    <mergeCell ref="B1154:C1154"/>
    <mergeCell ref="D2431:D2432"/>
    <mergeCell ref="E2431:H2431"/>
    <mergeCell ref="B2431:C2432"/>
    <mergeCell ref="E2382:H2382"/>
    <mergeCell ref="B2438:C2438"/>
    <mergeCell ref="B2301:C2302"/>
    <mergeCell ref="B2492:C2493"/>
    <mergeCell ref="D2457:D2458"/>
    <mergeCell ref="B2424:C2425"/>
    <mergeCell ref="E2316:H2316"/>
    <mergeCell ref="B2339:C2339"/>
    <mergeCell ref="D2446:D2447"/>
    <mergeCell ref="B2453:C2453"/>
    <mergeCell ref="E2457:H2457"/>
    <mergeCell ref="B2451:C2451"/>
    <mergeCell ref="B2446:C2447"/>
    <mergeCell ref="E2446:H2446"/>
    <mergeCell ref="D2440:D2441"/>
    <mergeCell ref="D2301:D2302"/>
    <mergeCell ref="E2301:H2301"/>
    <mergeCell ref="B2308:C2308"/>
    <mergeCell ref="B2455:H2455"/>
    <mergeCell ref="B2382:C2383"/>
    <mergeCell ref="E2424:H2424"/>
    <mergeCell ref="D2350:D2351"/>
    <mergeCell ref="D2222:D2223"/>
    <mergeCell ref="B2227:C2228"/>
    <mergeCell ref="B2364:C2364"/>
    <mergeCell ref="E2222:H2222"/>
    <mergeCell ref="B2316:C2317"/>
    <mergeCell ref="D2382:D2383"/>
    <mergeCell ref="B2225:C2225"/>
    <mergeCell ref="E2283:H2283"/>
    <mergeCell ref="B2288:C2288"/>
    <mergeCell ref="B2290:C2291"/>
    <mergeCell ref="D2290:D2291"/>
    <mergeCell ref="E2290:H2290"/>
    <mergeCell ref="E2366:H2366"/>
    <mergeCell ref="B2378:C2378"/>
    <mergeCell ref="B2380:C2380"/>
    <mergeCell ref="B2312:C2312"/>
    <mergeCell ref="B2283:C2284"/>
    <mergeCell ref="D2283:D2284"/>
    <mergeCell ref="B2220:C2220"/>
    <mergeCell ref="B2192:C2192"/>
    <mergeCell ref="B2194:C2195"/>
    <mergeCell ref="E2265:H2265"/>
    <mergeCell ref="B2217:C2218"/>
    <mergeCell ref="E2327:H2327"/>
    <mergeCell ref="B2327:C2328"/>
    <mergeCell ref="D2327:D2328"/>
    <mergeCell ref="B2273:C2273"/>
    <mergeCell ref="B2325:C2325"/>
    <mergeCell ref="B2275:C2276"/>
    <mergeCell ref="D2275:D2276"/>
    <mergeCell ref="E2275:H2275"/>
    <mergeCell ref="E2252:H2252"/>
    <mergeCell ref="B2263:C2263"/>
    <mergeCell ref="B1915:C1916"/>
    <mergeCell ref="D1915:D1916"/>
    <mergeCell ref="B1899:C1900"/>
    <mergeCell ref="D1899:D1900"/>
    <mergeCell ref="D2194:D2195"/>
    <mergeCell ref="B2162:C2163"/>
    <mergeCell ref="D2162:D2163"/>
    <mergeCell ref="E2162:H2162"/>
    <mergeCell ref="E1899:H1899"/>
    <mergeCell ref="D2187:D2188"/>
    <mergeCell ref="E2171:H2171"/>
    <mergeCell ref="E2187:H2187"/>
    <mergeCell ref="D2128:D2129"/>
    <mergeCell ref="B1911:C1911"/>
    <mergeCell ref="B1913:H1913"/>
    <mergeCell ref="B2118:C2118"/>
    <mergeCell ref="B2187:C2188"/>
    <mergeCell ref="B1904:C1905"/>
    <mergeCell ref="B2160:C2160"/>
    <mergeCell ref="B1902:C1902"/>
    <mergeCell ref="B2185:C2185"/>
    <mergeCell ref="E2106:H2106"/>
    <mergeCell ref="E1851:H1851"/>
    <mergeCell ref="B1893:C1894"/>
    <mergeCell ref="E1887:H1887"/>
    <mergeCell ref="B2122:C2122"/>
    <mergeCell ref="B2180:C2180"/>
    <mergeCell ref="B2126:H2126"/>
    <mergeCell ref="B2128:C2129"/>
    <mergeCell ref="E2128:H2128"/>
    <mergeCell ref="D1904:D1905"/>
    <mergeCell ref="B1866:C1867"/>
    <mergeCell ref="D1866:D1867"/>
    <mergeCell ref="D1893:D1894"/>
    <mergeCell ref="B1887:C1888"/>
    <mergeCell ref="D1887:D1888"/>
    <mergeCell ref="D2171:D2172"/>
    <mergeCell ref="E1915:H1915"/>
    <mergeCell ref="B2104:C2104"/>
    <mergeCell ref="B2106:C2107"/>
    <mergeCell ref="D2106:D2107"/>
    <mergeCell ref="B1880:C1881"/>
    <mergeCell ref="E1893:H1893"/>
    <mergeCell ref="E1871:H1871"/>
    <mergeCell ref="B2120:C2120"/>
    <mergeCell ref="B1885:C1885"/>
    <mergeCell ref="D1871:D1872"/>
    <mergeCell ref="D1844:D1845"/>
    <mergeCell ref="B1849:C1849"/>
    <mergeCell ref="B1851:C1852"/>
    <mergeCell ref="D1851:D1852"/>
    <mergeCell ref="D1827:D1828"/>
    <mergeCell ref="C1829:C1830"/>
    <mergeCell ref="B1829:B1830"/>
    <mergeCell ref="D1861:D1862"/>
    <mergeCell ref="B1831:C1831"/>
    <mergeCell ref="B1842:C1842"/>
    <mergeCell ref="B1833:C1834"/>
    <mergeCell ref="B1857:C1857"/>
    <mergeCell ref="D1833:D1834"/>
    <mergeCell ref="B1827:C1828"/>
    <mergeCell ref="B1864:C1864"/>
    <mergeCell ref="B1844:C1845"/>
    <mergeCell ref="B1871:C1872"/>
    <mergeCell ref="B20:C20"/>
    <mergeCell ref="D13:D14"/>
    <mergeCell ref="E13:H13"/>
    <mergeCell ref="B13:C14"/>
    <mergeCell ref="B22:C23"/>
    <mergeCell ref="D22:D23"/>
    <mergeCell ref="D1647:D1648"/>
    <mergeCell ref="D1633:D1634"/>
    <mergeCell ref="D1588:D1589"/>
    <mergeCell ref="E1647:H1647"/>
    <mergeCell ref="B1645:C1645"/>
    <mergeCell ref="B1631:C1631"/>
    <mergeCell ref="E1472:H1472"/>
    <mergeCell ref="D1472:D1473"/>
    <mergeCell ref="E22:H22"/>
    <mergeCell ref="B1139:C1139"/>
    <mergeCell ref="B1161:C1161"/>
    <mergeCell ref="E707:H707"/>
    <mergeCell ref="E722:H722"/>
    <mergeCell ref="E836:H836"/>
    <mergeCell ref="D1002:D1003"/>
    <mergeCell ref="D722:D723"/>
    <mergeCell ref="D1429:D1430"/>
    <mergeCell ref="B1468:C1468"/>
    <mergeCell ref="B1615:C1615"/>
    <mergeCell ref="B1591:C1591"/>
    <mergeCell ref="D1617:D1618"/>
    <mergeCell ref="B1652:C1652"/>
    <mergeCell ref="B1654:C1655"/>
    <mergeCell ref="D1654:D1655"/>
    <mergeCell ref="B3:H3"/>
    <mergeCell ref="B680:C681"/>
    <mergeCell ref="B1024:C1024"/>
    <mergeCell ref="B1026:C1027"/>
    <mergeCell ref="B857:C857"/>
    <mergeCell ref="B1002:C1003"/>
    <mergeCell ref="D1026:D1027"/>
    <mergeCell ref="B5:H5"/>
    <mergeCell ref="B834:C834"/>
    <mergeCell ref="B836:C837"/>
    <mergeCell ref="D836:D837"/>
    <mergeCell ref="D680:D681"/>
    <mergeCell ref="B851:C852"/>
    <mergeCell ref="B9:H9"/>
    <mergeCell ref="B707:C708"/>
    <mergeCell ref="D707:D708"/>
    <mergeCell ref="B722:C723"/>
    <mergeCell ref="B7:H7"/>
    <mergeCell ref="E1421:H1421"/>
    <mergeCell ref="E1477:H1477"/>
    <mergeCell ref="B1455:C1456"/>
    <mergeCell ref="B1489:C1490"/>
    <mergeCell ref="B1470:H1470"/>
    <mergeCell ref="B1156:C1157"/>
    <mergeCell ref="E1827:H1827"/>
    <mergeCell ref="E1534:H1534"/>
    <mergeCell ref="E1593:H1593"/>
    <mergeCell ref="B1593:C1594"/>
    <mergeCell ref="D1593:D1594"/>
    <mergeCell ref="D1682:D1683"/>
    <mergeCell ref="E1682:H1682"/>
    <mergeCell ref="B1825:C1825"/>
    <mergeCell ref="E1654:H1654"/>
    <mergeCell ref="B1624:C1624"/>
    <mergeCell ref="B1534:C1535"/>
    <mergeCell ref="B1617:C1618"/>
    <mergeCell ref="B1629:C1629"/>
    <mergeCell ref="B1626:C1627"/>
    <mergeCell ref="D1626:D1627"/>
    <mergeCell ref="B1647:C1648"/>
    <mergeCell ref="B1680:C1680"/>
    <mergeCell ref="B1682:C1683"/>
    <mergeCell ref="B1283:C1283"/>
    <mergeCell ref="B1275:C1276"/>
    <mergeCell ref="B1163:C1164"/>
    <mergeCell ref="D1163:D1164"/>
    <mergeCell ref="B1412:C1412"/>
    <mergeCell ref="B1200:C1201"/>
    <mergeCell ref="B1633:C1634"/>
    <mergeCell ref="E1588:H1588"/>
    <mergeCell ref="B1141:C1142"/>
    <mergeCell ref="E1495:H1495"/>
    <mergeCell ref="E1482:H1482"/>
    <mergeCell ref="E1617:H1617"/>
    <mergeCell ref="E1626:H1626"/>
    <mergeCell ref="B1512:C1512"/>
    <mergeCell ref="D1534:D1535"/>
    <mergeCell ref="E1514:H1514"/>
    <mergeCell ref="B1532:C1532"/>
    <mergeCell ref="E1156:H1156"/>
    <mergeCell ref="B1480:C1480"/>
    <mergeCell ref="E1455:H1455"/>
    <mergeCell ref="E1429:H1429"/>
    <mergeCell ref="B1421:C1422"/>
    <mergeCell ref="B1482:C1483"/>
    <mergeCell ref="D1477:D1478"/>
    <mergeCell ref="E1118:H1118"/>
    <mergeCell ref="E1200:H1200"/>
    <mergeCell ref="D1414:D1415"/>
    <mergeCell ref="E1406:H1406"/>
    <mergeCell ref="E1396:H1396"/>
    <mergeCell ref="E1275:H1275"/>
    <mergeCell ref="E1141:H1141"/>
    <mergeCell ref="E1414:H1414"/>
    <mergeCell ref="E1346:H1346"/>
    <mergeCell ref="D1346:D1347"/>
    <mergeCell ref="E1163:H1163"/>
    <mergeCell ref="D1156:D1157"/>
    <mergeCell ref="D1306:D1307"/>
    <mergeCell ref="D1396:D1397"/>
    <mergeCell ref="B1891:C1891"/>
    <mergeCell ref="B1869:C1869"/>
    <mergeCell ref="B1495:C1496"/>
    <mergeCell ref="B1273:C1273"/>
    <mergeCell ref="B1304:C1304"/>
    <mergeCell ref="D1285:D1286"/>
    <mergeCell ref="B1466:C1466"/>
    <mergeCell ref="D1482:D1483"/>
    <mergeCell ref="B1453:C1453"/>
    <mergeCell ref="B1344:C1344"/>
    <mergeCell ref="B1346:C1347"/>
    <mergeCell ref="B1394:C1394"/>
    <mergeCell ref="B1396:C1397"/>
    <mergeCell ref="D1275:D1276"/>
    <mergeCell ref="B1419:C1419"/>
    <mergeCell ref="B1472:C1473"/>
    <mergeCell ref="B1477:C1478"/>
    <mergeCell ref="B1414:C1415"/>
    <mergeCell ref="B1404:C1404"/>
    <mergeCell ref="B1458:C1458"/>
    <mergeCell ref="B1493:C1493"/>
    <mergeCell ref="B1429:C1430"/>
    <mergeCell ref="D1455:D1456"/>
    <mergeCell ref="B1475:C1475"/>
    <mergeCell ref="E1833:H1833"/>
    <mergeCell ref="B2248:C2248"/>
    <mergeCell ref="D2424:D2425"/>
    <mergeCell ref="B2198:C2198"/>
    <mergeCell ref="B2323:C2323"/>
    <mergeCell ref="B2366:C2367"/>
    <mergeCell ref="D2366:D2367"/>
    <mergeCell ref="D2227:D2228"/>
    <mergeCell ref="E2227:H2227"/>
    <mergeCell ref="B2362:C2362"/>
    <mergeCell ref="B2341:C2342"/>
    <mergeCell ref="D2341:D2342"/>
    <mergeCell ref="E1904:H1904"/>
    <mergeCell ref="B1909:C1909"/>
    <mergeCell ref="B1907:C1907"/>
    <mergeCell ref="D2182:D2183"/>
    <mergeCell ref="B2171:C2172"/>
    <mergeCell ref="B2250:C2250"/>
    <mergeCell ref="B2310:C2310"/>
    <mergeCell ref="B2281:C2281"/>
    <mergeCell ref="B1897:C1897"/>
    <mergeCell ref="E1866:H1866"/>
    <mergeCell ref="B1861:C1862"/>
    <mergeCell ref="E1861:H1861"/>
    <mergeCell ref="B4348:C4348"/>
    <mergeCell ref="B3977:C3978"/>
    <mergeCell ref="D4357:D4358"/>
    <mergeCell ref="E4357:H4357"/>
    <mergeCell ref="E1633:H1633"/>
    <mergeCell ref="B1878:C1878"/>
    <mergeCell ref="E1306:H1306"/>
    <mergeCell ref="E1285:H1285"/>
    <mergeCell ref="B1285:C1286"/>
    <mergeCell ref="B3754:C3755"/>
    <mergeCell ref="B3621:C3622"/>
    <mergeCell ref="E4327:H4327"/>
    <mergeCell ref="B3804:C3804"/>
    <mergeCell ref="B3786:C3787"/>
    <mergeCell ref="D3786:D3787"/>
    <mergeCell ref="B3000:C3000"/>
    <mergeCell ref="B3515:C3515"/>
    <mergeCell ref="E3501:H3501"/>
    <mergeCell ref="D3112:D3113"/>
    <mergeCell ref="B3002:C3003"/>
    <mergeCell ref="D3002:D3003"/>
    <mergeCell ref="B3499:C3499"/>
    <mergeCell ref="B3501:C3502"/>
    <mergeCell ref="D3806:D3807"/>
    <mergeCell ref="E4167:H4167"/>
    <mergeCell ref="B4171:C4171"/>
    <mergeCell ref="E4152:H4152"/>
    <mergeCell ref="B3975:C3975"/>
    <mergeCell ref="E4173:H4173"/>
    <mergeCell ref="B3616:C3617"/>
    <mergeCell ref="B3619:C3619"/>
    <mergeCell ref="E4334:H4334"/>
    <mergeCell ref="E3806:H3806"/>
    <mergeCell ref="D4173:D4174"/>
    <mergeCell ref="B4183:C4183"/>
    <mergeCell ref="B4150:C4150"/>
    <mergeCell ref="E3977:H3977"/>
    <mergeCell ref="B4185:C4186"/>
    <mergeCell ref="D4185:D4186"/>
    <mergeCell ref="B4152:C4153"/>
    <mergeCell ref="E4185:H4185"/>
    <mergeCell ref="D3977:D3978"/>
    <mergeCell ref="E3786:H3786"/>
    <mergeCell ref="B4165:C4165"/>
    <mergeCell ref="B4167:C4168"/>
    <mergeCell ref="D4167:D4168"/>
    <mergeCell ref="B4114:C4115"/>
    <mergeCell ref="D4114:D4115"/>
    <mergeCell ref="B4173:C4174"/>
    <mergeCell ref="B4316:H4316"/>
    <mergeCell ref="B4312:C4312"/>
    <mergeCell ref="B4455:C4455"/>
    <mergeCell ref="B4446:C4447"/>
    <mergeCell ref="B4314:C4314"/>
    <mergeCell ref="D4513:D4514"/>
    <mergeCell ref="B4487:C4488"/>
    <mergeCell ref="D4487:D4488"/>
    <mergeCell ref="B4496:C4496"/>
    <mergeCell ref="E4487:H4487"/>
    <mergeCell ref="B4503:C4503"/>
    <mergeCell ref="B4500:C4501"/>
    <mergeCell ref="D4466:D4467"/>
    <mergeCell ref="E4466:H4466"/>
    <mergeCell ref="B4470:C4470"/>
    <mergeCell ref="E4513:H4513"/>
    <mergeCell ref="B4466:C4467"/>
    <mergeCell ref="B4357:C4358"/>
    <mergeCell ref="B4345:C4346"/>
    <mergeCell ref="D4345:D4346"/>
    <mergeCell ref="B4327:C4328"/>
    <mergeCell ref="D4327:D4328"/>
    <mergeCell ref="E4345:H4345"/>
    <mergeCell ref="E3969:H3969"/>
    <mergeCell ref="B4353:C4353"/>
    <mergeCell ref="B4557:C4557"/>
    <mergeCell ref="B4551:C4551"/>
    <mergeCell ref="B4553:C4553"/>
    <mergeCell ref="E4500:H4500"/>
    <mergeCell ref="E4457:H4457"/>
    <mergeCell ref="B4464:C4464"/>
    <mergeCell ref="B4339:C4339"/>
    <mergeCell ref="B4332:C4332"/>
    <mergeCell ref="B4457:C4458"/>
    <mergeCell ref="D4457:D4458"/>
    <mergeCell ref="E4518:H4518"/>
    <mergeCell ref="B4518:C4519"/>
    <mergeCell ref="B4472:C4473"/>
    <mergeCell ref="D4518:D4519"/>
    <mergeCell ref="E4505:H4505"/>
    <mergeCell ref="D4505:D4506"/>
    <mergeCell ref="B4479:C4479"/>
    <mergeCell ref="D4500:D4501"/>
    <mergeCell ref="B4511:C4511"/>
    <mergeCell ref="B4481:C4482"/>
    <mergeCell ref="D4472:D4473"/>
    <mergeCell ref="B4516:C4516"/>
    <mergeCell ref="D4320:D4321"/>
    <mergeCell ref="B3581:C3582"/>
    <mergeCell ref="B4375:C4375"/>
    <mergeCell ref="B4485:C4485"/>
    <mergeCell ref="B4330:C4330"/>
    <mergeCell ref="B4343:H4343"/>
    <mergeCell ref="E4362:H4362"/>
    <mergeCell ref="D4362:D4363"/>
    <mergeCell ref="E4350:H4350"/>
    <mergeCell ref="B3806:C3807"/>
    <mergeCell ref="D4481:D4482"/>
    <mergeCell ref="E4472:H4472"/>
    <mergeCell ref="E4481:H4481"/>
    <mergeCell ref="B3969:C3970"/>
    <mergeCell ref="D3969:D3970"/>
    <mergeCell ref="B4310:C4310"/>
    <mergeCell ref="B4318:H4318"/>
    <mergeCell ref="E4114:H4114"/>
    <mergeCell ref="B3967:C3967"/>
    <mergeCell ref="D4152:D4153"/>
    <mergeCell ref="E4320:H4320"/>
    <mergeCell ref="B4323:C4323"/>
    <mergeCell ref="B4325:C4325"/>
    <mergeCell ref="B4350:C4351"/>
    <mergeCell ref="D4350:D4351"/>
    <mergeCell ref="B4337:C4337"/>
    <mergeCell ref="D3590:D3591"/>
    <mergeCell ref="B4341:C4341"/>
    <mergeCell ref="B4334:C4335"/>
    <mergeCell ref="D4334:D4335"/>
    <mergeCell ref="B3784:C3784"/>
    <mergeCell ref="B3603:C3603"/>
    <mergeCell ref="E2828:H2828"/>
    <mergeCell ref="B3517:C3518"/>
    <mergeCell ref="B3601:C3601"/>
    <mergeCell ref="D3557:D3558"/>
    <mergeCell ref="E3754:H3754"/>
    <mergeCell ref="B3555:C3555"/>
    <mergeCell ref="B2964:C2965"/>
    <mergeCell ref="B4112:C4112"/>
    <mergeCell ref="B3579:C3579"/>
    <mergeCell ref="B3532:C3533"/>
    <mergeCell ref="D3607:D3608"/>
    <mergeCell ref="B3607:C3608"/>
    <mergeCell ref="D3616:D3617"/>
    <mergeCell ref="D3754:D3755"/>
    <mergeCell ref="B3656:C3656"/>
    <mergeCell ref="B4320:C4321"/>
    <mergeCell ref="B2535:C2536"/>
    <mergeCell ref="B2729:C2729"/>
    <mergeCell ref="B2760:C2760"/>
    <mergeCell ref="E2756:H2756"/>
    <mergeCell ref="B2754:C2754"/>
    <mergeCell ref="D2551:D2552"/>
    <mergeCell ref="B2723:C2724"/>
    <mergeCell ref="B2739:C2739"/>
    <mergeCell ref="E2542:H2542"/>
    <mergeCell ref="E2535:H2535"/>
    <mergeCell ref="B2538:C2538"/>
    <mergeCell ref="B2731:C2732"/>
    <mergeCell ref="E2741:H2741"/>
    <mergeCell ref="E2731:H2731"/>
    <mergeCell ref="B2542:C2543"/>
    <mergeCell ref="B2549:C2549"/>
    <mergeCell ref="D2535:D2536"/>
    <mergeCell ref="E2723:H2723"/>
    <mergeCell ref="B2551:C2552"/>
    <mergeCell ref="D2756:D2757"/>
    <mergeCell ref="B2741:C2742"/>
    <mergeCell ref="D2741:D2742"/>
    <mergeCell ref="B4562:C4562"/>
    <mergeCell ref="B4559:C4559"/>
    <mergeCell ref="B4505:C4506"/>
    <mergeCell ref="B4555:C4555"/>
    <mergeCell ref="B4541:C4542"/>
    <mergeCell ref="E4541:H4541"/>
    <mergeCell ref="B4498:C4498"/>
    <mergeCell ref="D4446:D4447"/>
    <mergeCell ref="B4355:C4355"/>
    <mergeCell ref="B4362:C4363"/>
    <mergeCell ref="E4377:H4377"/>
    <mergeCell ref="E4446:H4446"/>
    <mergeCell ref="B4377:C4378"/>
    <mergeCell ref="D4377:D4378"/>
    <mergeCell ref="B4444:C4444"/>
    <mergeCell ref="B4360:C4360"/>
    <mergeCell ref="B4513:C4514"/>
    <mergeCell ref="D4541:D4542"/>
    <mergeCell ref="B4539:C4539"/>
    <mergeCell ref="I750:I752"/>
    <mergeCell ref="D1880:D1881"/>
    <mergeCell ref="E1880:H1880"/>
    <mergeCell ref="D1460:D1461"/>
    <mergeCell ref="E1460:H1460"/>
    <mergeCell ref="B1464:C1464"/>
    <mergeCell ref="B1588:C1589"/>
    <mergeCell ref="D1489:D1490"/>
    <mergeCell ref="B1586:C1586"/>
    <mergeCell ref="D1495:D1496"/>
    <mergeCell ref="B1514:C1515"/>
    <mergeCell ref="D1514:D1515"/>
    <mergeCell ref="E1489:H1489"/>
    <mergeCell ref="B1487:C1487"/>
    <mergeCell ref="B1427:C1427"/>
    <mergeCell ref="B1406:C1407"/>
    <mergeCell ref="D1406:D1407"/>
    <mergeCell ref="H1829:H1830"/>
    <mergeCell ref="G1829:G1830"/>
    <mergeCell ref="F1829:F1830"/>
    <mergeCell ref="E1829:E1830"/>
    <mergeCell ref="D1829:D1830"/>
    <mergeCell ref="B1859:C1859"/>
    <mergeCell ref="E1844:H1844"/>
    <mergeCell ref="E2217:H2217"/>
    <mergeCell ref="B2124:H2124"/>
    <mergeCell ref="B2167:C2167"/>
    <mergeCell ref="E2194:H2194"/>
    <mergeCell ref="B2182:C2183"/>
    <mergeCell ref="B2299:C2299"/>
    <mergeCell ref="E2492:H2492"/>
    <mergeCell ref="B2511:C2511"/>
    <mergeCell ref="E2350:H2350"/>
    <mergeCell ref="B2422:C2422"/>
    <mergeCell ref="B2350:C2351"/>
    <mergeCell ref="B2490:C2490"/>
    <mergeCell ref="B2429:C2429"/>
    <mergeCell ref="B2169:C2169"/>
    <mergeCell ref="E2182:H2182"/>
    <mergeCell ref="E2202:H2202"/>
    <mergeCell ref="B2200:C2200"/>
    <mergeCell ref="B2202:C2203"/>
    <mergeCell ref="D2202:D2203"/>
    <mergeCell ref="B2215:C2215"/>
    <mergeCell ref="E2341:H2341"/>
    <mergeCell ref="B2348:C2348"/>
    <mergeCell ref="D2316:D2317"/>
    <mergeCell ref="D2217:D2218"/>
    <mergeCell ref="D2519:D2520"/>
    <mergeCell ref="B2509:C2509"/>
    <mergeCell ref="B2507:C2507"/>
    <mergeCell ref="B2533:C2533"/>
    <mergeCell ref="B2517:H2517"/>
    <mergeCell ref="E2519:H2519"/>
    <mergeCell ref="B2513:C2513"/>
    <mergeCell ref="B2505:C2505"/>
    <mergeCell ref="D2492:D2493"/>
    <mergeCell ref="B2519:C2520"/>
    <mergeCell ref="B2515:H2515"/>
  </mergeCells>
  <phoneticPr fontId="47" type="noConversion"/>
  <printOptions horizontalCentered="1"/>
  <pageMargins left="0.43307086614173229" right="0.43307086614173229" top="0.74803149606299213" bottom="0.74803149606299213" header="0.31496062992125984" footer="0.31496062992125984"/>
  <pageSetup paperSize="9" scale="80" orientation="portrait" r:id="rId1"/>
  <headerFooter>
    <oddFooter>&amp;L&amp;D&amp;RPágina &amp;P de &amp;N</oddFooter>
  </headerFooter>
  <rowBreaks count="7" manualBreakCount="7">
    <brk id="1459" max="38" man="1"/>
    <brk id="1533" max="38" man="1"/>
    <brk id="2123" max="38" man="1"/>
    <brk id="2730" max="38" man="1"/>
    <brk id="3785" max="38" man="1"/>
    <brk id="4315" max="38" man="1"/>
    <brk id="4456" max="3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33CC"/>
  </sheetPr>
  <dimension ref="A1:G45"/>
  <sheetViews>
    <sheetView topLeftCell="A24" workbookViewId="0">
      <selection activeCell="A106" sqref="A106:H106"/>
    </sheetView>
  </sheetViews>
  <sheetFormatPr defaultRowHeight="15"/>
  <cols>
    <col min="1" max="1" width="12.140625" customWidth="1"/>
    <col min="2" max="2" width="45.140625" customWidth="1"/>
    <col min="3" max="3" width="11.7109375" customWidth="1"/>
    <col min="4" max="4" width="7.42578125" customWidth="1"/>
    <col min="5" max="5" width="12.85546875" customWidth="1"/>
    <col min="6" max="6" width="7.42578125" customWidth="1"/>
    <col min="7" max="7" width="11.42578125" customWidth="1"/>
  </cols>
  <sheetData>
    <row r="1" spans="1:7" ht="15.75">
      <c r="A1" s="630" t="s">
        <v>3812</v>
      </c>
      <c r="B1" s="630"/>
      <c r="C1" s="630"/>
      <c r="D1" s="630"/>
      <c r="E1" s="630"/>
      <c r="F1" s="630"/>
      <c r="G1" s="630"/>
    </row>
    <row r="2" spans="1:7" ht="15.75">
      <c r="A2" s="630" t="s">
        <v>3813</v>
      </c>
      <c r="B2" s="630"/>
      <c r="C2" s="630"/>
      <c r="D2" s="630"/>
      <c r="E2" s="630"/>
      <c r="F2" s="630"/>
      <c r="G2" s="630"/>
    </row>
    <row r="3" spans="1:7" ht="15.75">
      <c r="A3" s="630" t="s">
        <v>3810</v>
      </c>
      <c r="B3" s="630"/>
      <c r="C3" s="630"/>
      <c r="D3" s="630"/>
      <c r="E3" s="630"/>
      <c r="F3" s="630"/>
      <c r="G3" s="630"/>
    </row>
    <row r="5" spans="1:7">
      <c r="A5" s="631" t="str">
        <f>POA!$B$5</f>
        <v>CONTRATUALIZAÇÃO_2025</v>
      </c>
      <c r="B5" s="631"/>
      <c r="C5" s="631"/>
      <c r="D5" s="631"/>
      <c r="E5" s="631"/>
      <c r="F5" s="631"/>
      <c r="G5" s="631"/>
    </row>
    <row r="6" spans="1:7">
      <c r="A6" s="631" t="str">
        <f>POA!$B$6</f>
        <v>CNES_ESTABELECIMENTO</v>
      </c>
      <c r="B6" s="631"/>
      <c r="C6" s="631"/>
      <c r="D6" s="631"/>
      <c r="E6" s="631"/>
      <c r="F6" s="631"/>
      <c r="G6" s="631"/>
    </row>
    <row r="7" spans="1:7">
      <c r="A7" s="631" t="str">
        <f>POA!$B$7</f>
        <v>CONTRATO Nº</v>
      </c>
      <c r="B7" s="631"/>
      <c r="C7" s="631"/>
      <c r="D7" s="631"/>
      <c r="E7" s="631"/>
      <c r="F7" s="631"/>
      <c r="G7" s="631"/>
    </row>
    <row r="9" spans="1:7">
      <c r="A9" s="784" t="str">
        <f>'+S_I'!A9:G9</f>
        <v>PORTARIA MAIS SAÚDE - SESAU Nº 3.509_23.04.2025 (DOE 24.04.2025)</v>
      </c>
      <c r="B9" s="784"/>
      <c r="C9" s="784"/>
      <c r="D9" s="784"/>
      <c r="E9" s="784"/>
      <c r="F9" s="784"/>
      <c r="G9" s="784"/>
    </row>
    <row r="11" spans="1:7">
      <c r="A11" s="814" t="s">
        <v>7285</v>
      </c>
      <c r="B11" s="814"/>
      <c r="C11" s="814"/>
      <c r="D11" s="814"/>
      <c r="E11" s="814"/>
      <c r="F11" s="814"/>
      <c r="G11" s="814"/>
    </row>
    <row r="12" spans="1:7">
      <c r="A12" s="814" t="s">
        <v>7288</v>
      </c>
      <c r="B12" s="814"/>
      <c r="C12" s="814"/>
      <c r="D12" s="814"/>
      <c r="E12" s="814"/>
      <c r="F12" s="814"/>
      <c r="G12" s="814"/>
    </row>
    <row r="14" spans="1:7">
      <c r="A14" s="786" t="s">
        <v>7195</v>
      </c>
      <c r="B14" s="786"/>
      <c r="C14" s="786"/>
      <c r="D14" s="786"/>
      <c r="E14" s="786"/>
      <c r="F14" s="786"/>
      <c r="G14" s="786"/>
    </row>
    <row r="16" spans="1:7">
      <c r="A16" s="784" t="s">
        <v>7233</v>
      </c>
      <c r="B16" s="784"/>
      <c r="C16" s="784"/>
      <c r="D16" s="784"/>
      <c r="E16" s="784"/>
      <c r="F16" s="784"/>
      <c r="G16" s="784"/>
    </row>
    <row r="17" spans="1:7">
      <c r="A17" s="40"/>
      <c r="B17" s="40"/>
      <c r="C17" s="33"/>
      <c r="D17" s="32"/>
      <c r="E17" s="33"/>
      <c r="F17" s="16"/>
      <c r="G17" s="16"/>
    </row>
    <row r="18" spans="1:7">
      <c r="A18" s="777" t="s">
        <v>7234</v>
      </c>
      <c r="B18" s="800"/>
      <c r="C18" s="644" t="s">
        <v>7203</v>
      </c>
      <c r="D18" s="570" t="str">
        <f>A6</f>
        <v>CNES_ESTABELECIMENTO</v>
      </c>
      <c r="E18" s="570"/>
      <c r="F18" s="570"/>
      <c r="G18" s="570"/>
    </row>
    <row r="19" spans="1:7" ht="22.5">
      <c r="A19" s="801"/>
      <c r="B19" s="803"/>
      <c r="C19" s="644"/>
      <c r="D19" s="12" t="s">
        <v>12</v>
      </c>
      <c r="E19" s="50" t="s">
        <v>3815</v>
      </c>
      <c r="F19" s="51" t="s">
        <v>3756</v>
      </c>
      <c r="G19" s="50" t="s">
        <v>3814</v>
      </c>
    </row>
    <row r="20" spans="1:7">
      <c r="A20" s="165" t="s">
        <v>7235</v>
      </c>
      <c r="B20" s="166" t="s">
        <v>7236</v>
      </c>
      <c r="C20" s="167">
        <f>IF(A$12="I",'+S_0'!F49,IF(A$12="II",'+S_0'!H49,IF(A$12="III",'+S_0'!F78,IF(A$12="IV",'+S_0'!H78))))</f>
        <v>1091.8399999999999</v>
      </c>
      <c r="D20" s="46">
        <f>POA!E2826</f>
        <v>0</v>
      </c>
      <c r="E20" s="3">
        <f>D20*C20</f>
        <v>0</v>
      </c>
      <c r="F20" s="1">
        <f>D20/12</f>
        <v>0</v>
      </c>
      <c r="G20" s="45">
        <f>E20/12</f>
        <v>0</v>
      </c>
    </row>
    <row r="21" spans="1:7">
      <c r="A21" s="165" t="s">
        <v>7237</v>
      </c>
      <c r="B21" s="168" t="s">
        <v>7238</v>
      </c>
      <c r="C21" s="167">
        <f>IF(A$12="I",'+S_0'!F50,IF(A$12="II",'+S_0'!H50,IF(A$12="III",'+S_0'!F79,IF(A$12="IV",'+S_0'!H79))))</f>
        <v>382.52</v>
      </c>
      <c r="D21" s="46">
        <f>POA!E2916</f>
        <v>0</v>
      </c>
      <c r="E21" s="3">
        <f t="shared" ref="E21:E29" si="0">D21*C21</f>
        <v>0</v>
      </c>
      <c r="F21" s="1">
        <f t="shared" ref="F21:G28" si="1">D21/12</f>
        <v>0</v>
      </c>
      <c r="G21" s="45">
        <f t="shared" si="1"/>
        <v>0</v>
      </c>
    </row>
    <row r="22" spans="1:7">
      <c r="A22" s="169" t="s">
        <v>7239</v>
      </c>
      <c r="B22" s="169" t="s">
        <v>7240</v>
      </c>
      <c r="C22" s="167">
        <f>IF(A$12="I",'+S_0'!F51,IF(A$12="II",'+S_0'!H51,IF(A$12="III",'+S_0'!F80,IF(A$12="IV",'+S_0'!H80))))</f>
        <v>352.01</v>
      </c>
      <c r="D22" s="46">
        <f>POA!E2962</f>
        <v>0</v>
      </c>
      <c r="E22" s="3">
        <f t="shared" si="0"/>
        <v>0</v>
      </c>
      <c r="F22" s="1">
        <f t="shared" si="1"/>
        <v>0</v>
      </c>
      <c r="G22" s="45">
        <f t="shared" si="1"/>
        <v>0</v>
      </c>
    </row>
    <row r="23" spans="1:7">
      <c r="A23" s="165" t="s">
        <v>7241</v>
      </c>
      <c r="B23" s="169" t="s">
        <v>7242</v>
      </c>
      <c r="C23" s="167">
        <f>IF(A$12="I",'+S_0'!F52,IF(A$12="II",'+S_0'!H52,IF(A$12="III",'+S_0'!F81,IF(A$12="IV",'+S_0'!H81))))</f>
        <v>487.72</v>
      </c>
      <c r="D23" s="46">
        <f>SUM(POA!E2975:E2999)</f>
        <v>0</v>
      </c>
      <c r="E23" s="3">
        <f t="shared" si="0"/>
        <v>0</v>
      </c>
      <c r="F23" s="1">
        <f t="shared" si="1"/>
        <v>0</v>
      </c>
      <c r="G23" s="45">
        <f t="shared" si="1"/>
        <v>0</v>
      </c>
    </row>
    <row r="24" spans="1:7" ht="29.65" customHeight="1">
      <c r="A24" s="197" t="s">
        <v>7243</v>
      </c>
      <c r="B24" s="198" t="s">
        <v>7244</v>
      </c>
      <c r="C24" s="170">
        <f>IF(A$12="I",'+S_0'!F53,IF(A$12="II",'+S_0'!H53,IF(A$12="III",'+S_0'!F82,IF(A$12="IV",'+S_0'!H82))))</f>
        <v>449.54999999999995</v>
      </c>
      <c r="D24" s="46">
        <f>POA!E3110+SUM(POA!E3448:E3499)</f>
        <v>0</v>
      </c>
      <c r="E24" s="45">
        <f t="shared" si="0"/>
        <v>0</v>
      </c>
      <c r="F24" s="46">
        <f t="shared" si="1"/>
        <v>0</v>
      </c>
      <c r="G24" s="45">
        <f t="shared" si="1"/>
        <v>0</v>
      </c>
    </row>
    <row r="25" spans="1:7">
      <c r="A25" s="171" t="s">
        <v>7245</v>
      </c>
      <c r="B25" s="169" t="s">
        <v>7246</v>
      </c>
      <c r="C25" s="167">
        <f>IF(A$12="I",'+S_0'!F54,IF(A$12="II",'+S_0'!H54,IF(A$12="III",'+S_0'!F83,IF(A$12="IV",'+S_0'!H83))))</f>
        <v>486.87</v>
      </c>
      <c r="D25" s="46">
        <f>POA!E3344</f>
        <v>0</v>
      </c>
      <c r="E25" s="3">
        <f t="shared" si="0"/>
        <v>0</v>
      </c>
      <c r="F25" s="1">
        <f t="shared" si="1"/>
        <v>0</v>
      </c>
      <c r="G25" s="45">
        <f t="shared" si="1"/>
        <v>0</v>
      </c>
    </row>
    <row r="26" spans="1:7">
      <c r="A26" s="165" t="s">
        <v>7247</v>
      </c>
      <c r="B26" s="169" t="s">
        <v>7248</v>
      </c>
      <c r="C26" s="167">
        <f>IF(A$12="I",'+S_0'!F55,IF(A$12="II",'+S_0'!H55,IF(A$12="III",'+S_0'!F84,IF(A$12="IV",'+S_0'!H84))))</f>
        <v>2089.08</v>
      </c>
      <c r="D26" s="46">
        <f>SUM(POA!E3348:E3446)</f>
        <v>0</v>
      </c>
      <c r="E26" s="3">
        <f t="shared" si="0"/>
        <v>0</v>
      </c>
      <c r="F26" s="1">
        <f t="shared" si="1"/>
        <v>0</v>
      </c>
      <c r="G26" s="45">
        <f t="shared" si="1"/>
        <v>0</v>
      </c>
    </row>
    <row r="27" spans="1:7">
      <c r="A27" s="172" t="s">
        <v>7249</v>
      </c>
      <c r="B27" s="173" t="s">
        <v>7250</v>
      </c>
      <c r="C27" s="167">
        <f>IF(A$12="I",'+S_0'!F56,IF(A$12="II",'+S_0'!H56,IF(A$12="III",'+S_0'!F85,IF(A$12="IV",'+S_0'!H85))))</f>
        <v>711.89</v>
      </c>
      <c r="D27" s="46">
        <f>POA!E3555</f>
        <v>0</v>
      </c>
      <c r="E27" s="3">
        <f t="shared" si="0"/>
        <v>0</v>
      </c>
      <c r="F27" s="1">
        <f t="shared" si="1"/>
        <v>0</v>
      </c>
      <c r="G27" s="45">
        <f t="shared" si="1"/>
        <v>0</v>
      </c>
    </row>
    <row r="28" spans="1:7">
      <c r="A28" s="172" t="s">
        <v>7251</v>
      </c>
      <c r="B28" s="174" t="s">
        <v>2257</v>
      </c>
      <c r="C28" s="167">
        <f>IF(A$12="I",'+S_0'!F57,IF(A$12="II",'+S_0'!H57,IF(A$12="III",'+S_0'!F86,IF(A$12="IV",'+S_0'!H86))))</f>
        <v>3398.3999999999996</v>
      </c>
      <c r="D28" s="46">
        <f>POA!E3579</f>
        <v>0</v>
      </c>
      <c r="E28" s="3">
        <f t="shared" si="0"/>
        <v>0</v>
      </c>
      <c r="F28" s="1">
        <f t="shared" si="1"/>
        <v>0</v>
      </c>
      <c r="G28" s="45">
        <f t="shared" si="1"/>
        <v>0</v>
      </c>
    </row>
    <row r="29" spans="1:7">
      <c r="A29" s="174" t="s">
        <v>7252</v>
      </c>
      <c r="B29" s="175" t="s">
        <v>7253</v>
      </c>
      <c r="C29" s="167">
        <f>IF(A$12="I",'+S_0'!F58,IF(A$12="II",'+S_0'!H58,IF(A$12="III",'+S_0'!F87,IF(A$12="IV",'+S_0'!H87))))</f>
        <v>966.92</v>
      </c>
      <c r="D29" s="46">
        <f>POA!E3588</f>
        <v>0</v>
      </c>
      <c r="E29" s="3">
        <f t="shared" si="0"/>
        <v>0</v>
      </c>
      <c r="F29" s="1">
        <f t="shared" ref="F29:G29" si="2">D29/12</f>
        <v>0</v>
      </c>
      <c r="G29" s="45">
        <f t="shared" si="2"/>
        <v>0</v>
      </c>
    </row>
    <row r="30" spans="1:7">
      <c r="A30" s="715" t="s">
        <v>7254</v>
      </c>
      <c r="B30" s="715"/>
      <c r="C30" s="242">
        <f>SUM(C20:C29)</f>
        <v>10416.800000000001</v>
      </c>
      <c r="D30" s="243">
        <f>SUM(D20:D29)</f>
        <v>0</v>
      </c>
      <c r="E30" s="242">
        <f>SUM(E20:E29)</f>
        <v>0</v>
      </c>
      <c r="F30" s="243">
        <f>SUM(F20:F29)</f>
        <v>0</v>
      </c>
      <c r="G30" s="242">
        <f>SUM(G20:G29)</f>
        <v>0</v>
      </c>
    </row>
    <row r="31" spans="1:7">
      <c r="A31" s="4"/>
      <c r="B31" s="4"/>
      <c r="C31" s="4"/>
      <c r="D31" s="47"/>
      <c r="E31" s="48"/>
      <c r="F31" s="4"/>
      <c r="G31" s="4"/>
    </row>
    <row r="32" spans="1:7">
      <c r="A32" s="784" t="s">
        <v>7188</v>
      </c>
      <c r="B32" s="784"/>
      <c r="C32" s="784"/>
      <c r="D32" s="784"/>
      <c r="E32" s="784"/>
      <c r="F32" s="784"/>
      <c r="G32" s="784"/>
    </row>
    <row r="33" spans="1:7">
      <c r="A33" s="40"/>
      <c r="B33" s="40"/>
      <c r="C33" s="33"/>
      <c r="D33" s="32"/>
      <c r="E33" s="33"/>
      <c r="F33" s="16"/>
      <c r="G33" s="16"/>
    </row>
    <row r="34" spans="1:7">
      <c r="A34" s="777" t="s">
        <v>7234</v>
      </c>
      <c r="B34" s="800"/>
      <c r="C34" s="644" t="s">
        <v>7203</v>
      </c>
      <c r="D34" s="570">
        <f>D$16</f>
        <v>0</v>
      </c>
      <c r="E34" s="570"/>
      <c r="F34" s="570"/>
      <c r="G34" s="570"/>
    </row>
    <row r="35" spans="1:7" ht="22.5">
      <c r="A35" s="801"/>
      <c r="B35" s="803"/>
      <c r="C35" s="644"/>
      <c r="D35" s="58" t="s">
        <v>12</v>
      </c>
      <c r="E35" s="59" t="s">
        <v>3815</v>
      </c>
      <c r="F35" s="60" t="s">
        <v>3756</v>
      </c>
      <c r="G35" s="59" t="s">
        <v>3814</v>
      </c>
    </row>
    <row r="36" spans="1:7">
      <c r="A36" s="206" t="s">
        <v>7235</v>
      </c>
      <c r="B36" s="202" t="s">
        <v>7236</v>
      </c>
      <c r="C36" s="170">
        <f>IF(A$12="I",'+S_0'!F65,IF(A$12="II",'+S_0'!H65,IF(A$12="III",'+S_0'!F94,IF(A$12="IV",'+S_0'!H94))))</f>
        <v>1975.58</v>
      </c>
      <c r="D36" s="46">
        <f>POA!E3752</f>
        <v>0</v>
      </c>
      <c r="E36" s="45">
        <f t="shared" ref="E36:E42" si="3">D36*C36</f>
        <v>0</v>
      </c>
      <c r="F36" s="46">
        <f t="shared" ref="F36:G42" si="4">D36/12</f>
        <v>0</v>
      </c>
      <c r="G36" s="45">
        <f t="shared" si="4"/>
        <v>0</v>
      </c>
    </row>
    <row r="37" spans="1:7">
      <c r="A37" s="206" t="s">
        <v>7237</v>
      </c>
      <c r="B37" s="203" t="s">
        <v>7238</v>
      </c>
      <c r="C37" s="170">
        <f>IF(A$12="I",'+S_0'!F66,IF(A$12="II",'+S_0'!H66,IF(A$12="III",'+S_0'!F95,IF(A$12="IV",'+S_0'!H95))))</f>
        <v>1489.6000000000001</v>
      </c>
      <c r="D37" s="46">
        <f>POA!E3784</f>
        <v>0</v>
      </c>
      <c r="E37" s="45">
        <f t="shared" si="3"/>
        <v>0</v>
      </c>
      <c r="F37" s="46">
        <f t="shared" si="4"/>
        <v>0</v>
      </c>
      <c r="G37" s="45">
        <f t="shared" si="4"/>
        <v>0</v>
      </c>
    </row>
    <row r="38" spans="1:7">
      <c r="A38" s="207" t="s">
        <v>7255</v>
      </c>
      <c r="B38" s="196" t="s">
        <v>7244</v>
      </c>
      <c r="C38" s="170">
        <f>IF(A$12="I",'+S_0'!F67,IF(A$12="II",'+S_0'!H67,IF(A$12="III",'+S_0'!F96,IF(A$12="IV",'+S_0'!H96))))</f>
        <v>1271.25</v>
      </c>
      <c r="D38" s="46">
        <f>POA!E3975</f>
        <v>0</v>
      </c>
      <c r="E38" s="45">
        <f t="shared" si="3"/>
        <v>0</v>
      </c>
      <c r="F38" s="46">
        <f t="shared" si="4"/>
        <v>0</v>
      </c>
      <c r="G38" s="45">
        <f t="shared" si="4"/>
        <v>0</v>
      </c>
    </row>
    <row r="39" spans="1:7">
      <c r="A39" s="206" t="s">
        <v>7245</v>
      </c>
      <c r="B39" s="196" t="s">
        <v>7246</v>
      </c>
      <c r="C39" s="170">
        <f>IF(A$12="I",'+S_0'!F68,IF(A$12="II",'+S_0'!H68,IF(A$12="III",'+S_0'!F97,IF(A$12="IV",'+S_0'!H97))))</f>
        <v>1560.96</v>
      </c>
      <c r="D39" s="46">
        <f>POA!E4112</f>
        <v>0</v>
      </c>
      <c r="E39" s="45">
        <f t="shared" si="3"/>
        <v>0</v>
      </c>
      <c r="F39" s="46">
        <f t="shared" si="4"/>
        <v>0</v>
      </c>
      <c r="G39" s="45">
        <f t="shared" si="4"/>
        <v>0</v>
      </c>
    </row>
    <row r="40" spans="1:7" ht="23.25" customHeight="1">
      <c r="A40" s="206" t="s">
        <v>7256</v>
      </c>
      <c r="B40" s="204" t="s">
        <v>7257</v>
      </c>
      <c r="C40" s="170">
        <f>IF(A$12="I",'+S_0'!F69,IF(A$12="II",'+S_0'!H69,IF(A$12="III",'+S_0'!F98,IF(A$12="IV",'+S_0'!H98))))</f>
        <v>2511.86</v>
      </c>
      <c r="D40" s="208">
        <f>POA!E1885</f>
        <v>0</v>
      </c>
      <c r="E40" s="45">
        <f t="shared" si="3"/>
        <v>0</v>
      </c>
      <c r="F40" s="46">
        <f t="shared" si="4"/>
        <v>0</v>
      </c>
      <c r="G40" s="45">
        <f t="shared" si="4"/>
        <v>0</v>
      </c>
    </row>
    <row r="41" spans="1:7">
      <c r="A41" s="206" t="s">
        <v>7249</v>
      </c>
      <c r="B41" s="203" t="s">
        <v>7250</v>
      </c>
      <c r="C41" s="170">
        <f>IF(A$12="I",'+S_0'!F70,IF(A$12="II",'+S_0'!H70,IF(A$12="III",'+S_0'!F99,IF(A$12="IV",'+S_0'!H99))))</f>
        <v>1875.16</v>
      </c>
      <c r="D41" s="46">
        <f>POA!E4150</f>
        <v>0</v>
      </c>
      <c r="E41" s="45">
        <f t="shared" si="3"/>
        <v>0</v>
      </c>
      <c r="F41" s="46">
        <f t="shared" si="4"/>
        <v>0</v>
      </c>
      <c r="G41" s="45">
        <f t="shared" si="4"/>
        <v>0</v>
      </c>
    </row>
    <row r="42" spans="1:7" ht="22.15" customHeight="1">
      <c r="A42" s="206" t="s">
        <v>7252</v>
      </c>
      <c r="B42" s="205" t="s">
        <v>7258</v>
      </c>
      <c r="C42" s="170">
        <f>IF(A$12="I",'+S_0'!F71,IF(A$12="II",'+S_0'!H71,IF(A$12="III",'+S_0'!F100,IF(A$12="IV",'+S_0'!H100))))</f>
        <v>1647.5749999999998</v>
      </c>
      <c r="D42" s="46">
        <f>POA!E1897+POA!E4171</f>
        <v>0</v>
      </c>
      <c r="E42" s="45">
        <f t="shared" si="3"/>
        <v>0</v>
      </c>
      <c r="F42" s="46">
        <f t="shared" si="4"/>
        <v>0</v>
      </c>
      <c r="G42" s="45">
        <f t="shared" si="4"/>
        <v>0</v>
      </c>
    </row>
    <row r="43" spans="1:7">
      <c r="A43" s="715" t="s">
        <v>7254</v>
      </c>
      <c r="B43" s="715"/>
      <c r="C43" s="242">
        <f>SUM(C36:C42)</f>
        <v>12331.985000000001</v>
      </c>
      <c r="D43" s="243">
        <f>SUM(D36:D42)</f>
        <v>0</v>
      </c>
      <c r="E43" s="242">
        <f>SUM(E36:E42)</f>
        <v>0</v>
      </c>
      <c r="F43" s="243">
        <f>SUM(F36:F42)</f>
        <v>0</v>
      </c>
      <c r="G43" s="242">
        <f>SUM(G36:G42)</f>
        <v>0</v>
      </c>
    </row>
    <row r="44" spans="1:7">
      <c r="A44" s="40"/>
      <c r="B44" s="40"/>
      <c r="C44" s="33"/>
      <c r="D44" s="32"/>
      <c r="E44" s="33"/>
      <c r="F44" s="16"/>
      <c r="G44" s="16"/>
    </row>
    <row r="45" spans="1:7">
      <c r="A45" s="715" t="s">
        <v>7259</v>
      </c>
      <c r="B45" s="715"/>
      <c r="C45" s="242">
        <f>C30+C43</f>
        <v>22748.785000000003</v>
      </c>
      <c r="D45" s="243">
        <f>D30+D43</f>
        <v>0</v>
      </c>
      <c r="E45" s="242">
        <f>E30+E43</f>
        <v>0</v>
      </c>
      <c r="F45" s="243">
        <f>F30+F43</f>
        <v>0</v>
      </c>
      <c r="G45" s="242">
        <f>G30+G43</f>
        <v>0</v>
      </c>
    </row>
  </sheetData>
  <mergeCells count="21">
    <mergeCell ref="A43:B43"/>
    <mergeCell ref="A45:B45"/>
    <mergeCell ref="A34:B35"/>
    <mergeCell ref="C34:C35"/>
    <mergeCell ref="D34:G34"/>
    <mergeCell ref="A30:B30"/>
    <mergeCell ref="A32:G32"/>
    <mergeCell ref="A14:G14"/>
    <mergeCell ref="A9:G9"/>
    <mergeCell ref="A16:G16"/>
    <mergeCell ref="A18:B19"/>
    <mergeCell ref="C18:C19"/>
    <mergeCell ref="D18:G18"/>
    <mergeCell ref="A7:G7"/>
    <mergeCell ref="A11:G11"/>
    <mergeCell ref="A12:G12"/>
    <mergeCell ref="A1:G1"/>
    <mergeCell ref="A2:G2"/>
    <mergeCell ref="A3:G3"/>
    <mergeCell ref="A5:G5"/>
    <mergeCell ref="A6:G6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3399"/>
  </sheetPr>
  <dimension ref="A1:G104"/>
  <sheetViews>
    <sheetView topLeftCell="A95" workbookViewId="0">
      <selection activeCell="A106" sqref="A106:H106"/>
    </sheetView>
  </sheetViews>
  <sheetFormatPr defaultRowHeight="15"/>
  <cols>
    <col min="1" max="1" width="12.42578125" customWidth="1"/>
    <col min="2" max="2" width="62.7109375" customWidth="1"/>
    <col min="3" max="3" width="11" bestFit="1" customWidth="1"/>
    <col min="4" max="4" width="7.42578125" customWidth="1"/>
    <col min="5" max="5" width="12.7109375" customWidth="1"/>
    <col min="6" max="6" width="7.42578125" customWidth="1"/>
    <col min="7" max="7" width="11.42578125" customWidth="1"/>
  </cols>
  <sheetData>
    <row r="1" spans="1:7" ht="15.75">
      <c r="A1" s="630" t="s">
        <v>3812</v>
      </c>
      <c r="B1" s="630"/>
      <c r="C1" s="630"/>
      <c r="D1" s="630"/>
      <c r="E1" s="630"/>
      <c r="F1" s="630"/>
      <c r="G1" s="630"/>
    </row>
    <row r="2" spans="1:7" ht="15.75">
      <c r="A2" s="630" t="s">
        <v>3813</v>
      </c>
      <c r="B2" s="630"/>
      <c r="C2" s="630"/>
      <c r="D2" s="630"/>
      <c r="E2" s="630"/>
      <c r="F2" s="630"/>
      <c r="G2" s="630"/>
    </row>
    <row r="3" spans="1:7" ht="15.75">
      <c r="A3" s="630" t="s">
        <v>3810</v>
      </c>
      <c r="B3" s="630"/>
      <c r="C3" s="630"/>
      <c r="D3" s="630"/>
      <c r="E3" s="630"/>
      <c r="F3" s="630"/>
      <c r="G3" s="630"/>
    </row>
    <row r="5" spans="1:7">
      <c r="A5" s="631" t="str">
        <f>POA!$B$5</f>
        <v>CONTRATUALIZAÇÃO_2025</v>
      </c>
      <c r="B5" s="631"/>
      <c r="C5" s="631"/>
      <c r="D5" s="631"/>
      <c r="E5" s="631"/>
      <c r="F5" s="631"/>
      <c r="G5" s="631"/>
    </row>
    <row r="6" spans="1:7">
      <c r="A6" s="631" t="str">
        <f>POA!$B$6</f>
        <v>CNES_ESTABELECIMENTO</v>
      </c>
      <c r="B6" s="631"/>
      <c r="C6" s="631"/>
      <c r="D6" s="631"/>
      <c r="E6" s="631"/>
      <c r="F6" s="631"/>
      <c r="G6" s="631"/>
    </row>
    <row r="7" spans="1:7">
      <c r="A7" s="631" t="str">
        <f>POA!$B$7</f>
        <v>CONTRATO Nº</v>
      </c>
      <c r="B7" s="631"/>
      <c r="C7" s="631"/>
      <c r="D7" s="631"/>
      <c r="E7" s="631"/>
      <c r="F7" s="631"/>
      <c r="G7" s="631"/>
    </row>
    <row r="9" spans="1:7">
      <c r="A9" s="819" t="str">
        <f>'+S_I'!A9:G9</f>
        <v>PORTARIA MAIS SAÚDE - SESAU Nº 3.509_23.04.2025 (DOE 24.04.2025)</v>
      </c>
      <c r="B9" s="819"/>
      <c r="C9" s="819"/>
      <c r="D9" s="819"/>
      <c r="E9" s="819"/>
      <c r="F9" s="819"/>
      <c r="G9" s="819"/>
    </row>
    <row r="11" spans="1:7">
      <c r="A11" s="818" t="s">
        <v>7196</v>
      </c>
      <c r="B11" s="818"/>
      <c r="C11" s="818"/>
      <c r="D11" s="818"/>
      <c r="E11" s="818"/>
      <c r="F11" s="818"/>
      <c r="G11" s="818"/>
    </row>
    <row r="13" spans="1:7">
      <c r="A13" s="564" t="s">
        <v>7290</v>
      </c>
      <c r="B13" s="570"/>
      <c r="C13" s="644" t="s">
        <v>7203</v>
      </c>
      <c r="D13" s="570" t="str">
        <f>A6</f>
        <v>CNES_ESTABELECIMENTO</v>
      </c>
      <c r="E13" s="570"/>
      <c r="F13" s="570"/>
      <c r="G13" s="570"/>
    </row>
    <row r="14" spans="1:7">
      <c r="A14" s="570"/>
      <c r="B14" s="570"/>
      <c r="C14" s="644"/>
      <c r="D14" s="58" t="s">
        <v>12</v>
      </c>
      <c r="E14" s="59" t="s">
        <v>7291</v>
      </c>
      <c r="F14" s="60" t="s">
        <v>3756</v>
      </c>
      <c r="G14" s="59" t="s">
        <v>7292</v>
      </c>
    </row>
    <row r="15" spans="1:7" ht="26.65" customHeight="1">
      <c r="A15" s="332" t="s">
        <v>1605</v>
      </c>
      <c r="B15" s="211" t="s">
        <v>7293</v>
      </c>
      <c r="C15" s="209">
        <v>1500</v>
      </c>
      <c r="D15" s="214">
        <f>POA!E$3610</f>
        <v>0</v>
      </c>
      <c r="E15" s="215">
        <f t="shared" ref="E15:E16" si="0">D15*C15</f>
        <v>0</v>
      </c>
      <c r="F15" s="216">
        <f t="shared" ref="F15:G16" si="1">D15/12</f>
        <v>0</v>
      </c>
      <c r="G15" s="215">
        <f t="shared" si="1"/>
        <v>0</v>
      </c>
    </row>
    <row r="16" spans="1:7" ht="18" customHeight="1">
      <c r="A16" s="332" t="s">
        <v>746</v>
      </c>
      <c r="B16" s="211" t="s">
        <v>7294</v>
      </c>
      <c r="C16" s="209">
        <v>450</v>
      </c>
      <c r="D16" s="214">
        <f>POA!E$2523</f>
        <v>0</v>
      </c>
      <c r="E16" s="218">
        <f t="shared" si="0"/>
        <v>0</v>
      </c>
      <c r="F16" s="219">
        <f t="shared" si="1"/>
        <v>0</v>
      </c>
      <c r="G16" s="215">
        <f t="shared" si="1"/>
        <v>0</v>
      </c>
    </row>
    <row r="17" spans="1:7" ht="18" customHeight="1">
      <c r="A17" s="330" t="s">
        <v>747</v>
      </c>
      <c r="B17" s="212" t="s">
        <v>7295</v>
      </c>
      <c r="C17" s="213">
        <v>200</v>
      </c>
      <c r="D17" s="214">
        <f>POA!E$38</f>
        <v>0</v>
      </c>
      <c r="E17" s="218">
        <f t="shared" ref="E17:E70" si="2">D17*C17</f>
        <v>0</v>
      </c>
      <c r="F17" s="219">
        <f t="shared" ref="F17:G70" si="3">D17/12</f>
        <v>0</v>
      </c>
      <c r="G17" s="215">
        <f t="shared" si="3"/>
        <v>0</v>
      </c>
    </row>
    <row r="18" spans="1:7" ht="18" customHeight="1" thickBot="1">
      <c r="A18" s="330" t="s">
        <v>750</v>
      </c>
      <c r="B18" s="433" t="s">
        <v>8566</v>
      </c>
      <c r="C18" s="213">
        <v>320</v>
      </c>
      <c r="D18" s="214">
        <f>POA!E$43+POA!E2526</f>
        <v>0</v>
      </c>
      <c r="E18" s="218">
        <f t="shared" si="2"/>
        <v>0</v>
      </c>
      <c r="F18" s="219">
        <f t="shared" si="3"/>
        <v>0</v>
      </c>
      <c r="G18" s="215">
        <f t="shared" si="3"/>
        <v>0</v>
      </c>
    </row>
    <row r="19" spans="1:7" ht="18" customHeight="1">
      <c r="A19" s="330" t="s">
        <v>752</v>
      </c>
      <c r="B19" s="451" t="s">
        <v>8567</v>
      </c>
      <c r="C19" s="213">
        <v>290</v>
      </c>
      <c r="D19" s="214">
        <f>POA!E$46+POA!E2527</f>
        <v>0</v>
      </c>
      <c r="E19" s="218">
        <f t="shared" si="2"/>
        <v>0</v>
      </c>
      <c r="F19" s="219">
        <f t="shared" si="3"/>
        <v>0</v>
      </c>
      <c r="G19" s="215">
        <f t="shared" si="3"/>
        <v>0</v>
      </c>
    </row>
    <row r="20" spans="1:7" ht="18" customHeight="1">
      <c r="A20" s="330" t="s">
        <v>753</v>
      </c>
      <c r="B20" s="451" t="s">
        <v>8568</v>
      </c>
      <c r="C20" s="213">
        <v>290</v>
      </c>
      <c r="D20" s="214">
        <f>POA!E$47+POA!E2528</f>
        <v>0</v>
      </c>
      <c r="E20" s="218">
        <f t="shared" si="2"/>
        <v>0</v>
      </c>
      <c r="F20" s="219">
        <f t="shared" si="3"/>
        <v>0</v>
      </c>
      <c r="G20" s="215">
        <f t="shared" si="3"/>
        <v>0</v>
      </c>
    </row>
    <row r="21" spans="1:7" ht="18" customHeight="1">
      <c r="A21" s="330" t="s">
        <v>754</v>
      </c>
      <c r="B21" s="451" t="s">
        <v>8569</v>
      </c>
      <c r="C21" s="213">
        <v>330</v>
      </c>
      <c r="D21" s="214">
        <f>POA!E$48+POA!E2529</f>
        <v>0</v>
      </c>
      <c r="E21" s="218">
        <f t="shared" si="2"/>
        <v>0</v>
      </c>
      <c r="F21" s="219">
        <f t="shared" si="3"/>
        <v>0</v>
      </c>
      <c r="G21" s="215">
        <f t="shared" si="3"/>
        <v>0</v>
      </c>
    </row>
    <row r="22" spans="1:7" ht="18" customHeight="1">
      <c r="A22" s="330" t="s">
        <v>755</v>
      </c>
      <c r="B22" s="451" t="s">
        <v>8570</v>
      </c>
      <c r="C22" s="213">
        <v>330</v>
      </c>
      <c r="D22" s="214">
        <f>POA!E$49+POA!E2530</f>
        <v>0</v>
      </c>
      <c r="E22" s="218">
        <f t="shared" si="2"/>
        <v>0</v>
      </c>
      <c r="F22" s="219">
        <f t="shared" si="3"/>
        <v>0</v>
      </c>
      <c r="G22" s="215">
        <f t="shared" si="3"/>
        <v>0</v>
      </c>
    </row>
    <row r="23" spans="1:7" ht="18" customHeight="1" thickBot="1">
      <c r="A23" s="330" t="s">
        <v>27</v>
      </c>
      <c r="B23" s="433" t="s">
        <v>8571</v>
      </c>
      <c r="C23" s="213">
        <v>40</v>
      </c>
      <c r="D23" s="214">
        <f>POA!E$53</f>
        <v>0</v>
      </c>
      <c r="E23" s="218">
        <f t="shared" si="2"/>
        <v>0</v>
      </c>
      <c r="F23" s="219">
        <f t="shared" si="3"/>
        <v>0</v>
      </c>
      <c r="G23" s="215">
        <f t="shared" si="3"/>
        <v>0</v>
      </c>
    </row>
    <row r="24" spans="1:7" ht="20.25" customHeight="1">
      <c r="A24" s="330" t="s">
        <v>757</v>
      </c>
      <c r="B24" s="211" t="s">
        <v>7296</v>
      </c>
      <c r="C24" s="213">
        <v>300</v>
      </c>
      <c r="D24" s="214">
        <f>POA!E$56</f>
        <v>0</v>
      </c>
      <c r="E24" s="218">
        <f t="shared" si="2"/>
        <v>0</v>
      </c>
      <c r="F24" s="219">
        <f t="shared" si="3"/>
        <v>0</v>
      </c>
      <c r="G24" s="215">
        <f t="shared" si="3"/>
        <v>0</v>
      </c>
    </row>
    <row r="25" spans="1:7" ht="18" customHeight="1">
      <c r="A25" s="330" t="s">
        <v>30</v>
      </c>
      <c r="B25" s="211" t="s">
        <v>7344</v>
      </c>
      <c r="C25" s="213">
        <v>550</v>
      </c>
      <c r="D25" s="214">
        <f>POA!E$57</f>
        <v>0</v>
      </c>
      <c r="E25" s="218">
        <f t="shared" si="2"/>
        <v>0</v>
      </c>
      <c r="F25" s="219">
        <f t="shared" si="3"/>
        <v>0</v>
      </c>
      <c r="G25" s="215">
        <f t="shared" si="3"/>
        <v>0</v>
      </c>
    </row>
    <row r="26" spans="1:7" ht="24.6" customHeight="1">
      <c r="A26" s="330" t="s">
        <v>31</v>
      </c>
      <c r="B26" s="211" t="s">
        <v>7297</v>
      </c>
      <c r="C26" s="213">
        <v>440</v>
      </c>
      <c r="D26" s="214">
        <f>POA!E$58</f>
        <v>0</v>
      </c>
      <c r="E26" s="218">
        <f t="shared" si="2"/>
        <v>0</v>
      </c>
      <c r="F26" s="219">
        <f t="shared" si="3"/>
        <v>0</v>
      </c>
      <c r="G26" s="215">
        <f t="shared" si="3"/>
        <v>0</v>
      </c>
    </row>
    <row r="27" spans="1:7" ht="18" customHeight="1">
      <c r="A27" s="330" t="s">
        <v>33</v>
      </c>
      <c r="B27" s="211" t="s">
        <v>7345</v>
      </c>
      <c r="C27" s="213">
        <v>200</v>
      </c>
      <c r="D27" s="214">
        <f>POA!E$62</f>
        <v>0</v>
      </c>
      <c r="E27" s="218">
        <f t="shared" si="2"/>
        <v>0</v>
      </c>
      <c r="F27" s="219">
        <f t="shared" si="3"/>
        <v>0</v>
      </c>
      <c r="G27" s="215">
        <f t="shared" si="3"/>
        <v>0</v>
      </c>
    </row>
    <row r="28" spans="1:7" ht="23.65" customHeight="1">
      <c r="A28" s="330" t="s">
        <v>502</v>
      </c>
      <c r="B28" s="211" t="s">
        <v>7298</v>
      </c>
      <c r="C28" s="213">
        <v>300</v>
      </c>
      <c r="D28" s="214">
        <f>POA!E$1474</f>
        <v>0</v>
      </c>
      <c r="E28" s="218">
        <f t="shared" si="2"/>
        <v>0</v>
      </c>
      <c r="F28" s="219">
        <f t="shared" si="3"/>
        <v>0</v>
      </c>
      <c r="G28" s="215">
        <f t="shared" si="3"/>
        <v>0</v>
      </c>
    </row>
    <row r="29" spans="1:7" ht="18" customHeight="1">
      <c r="A29" s="330" t="s">
        <v>37</v>
      </c>
      <c r="B29" s="211" t="s">
        <v>7346</v>
      </c>
      <c r="C29" s="213">
        <v>230</v>
      </c>
      <c r="D29" s="214">
        <f>POA!E$68</f>
        <v>0</v>
      </c>
      <c r="E29" s="218">
        <f t="shared" si="2"/>
        <v>0</v>
      </c>
      <c r="F29" s="219">
        <f t="shared" si="3"/>
        <v>0</v>
      </c>
      <c r="G29" s="215">
        <f t="shared" si="3"/>
        <v>0</v>
      </c>
    </row>
    <row r="30" spans="1:7" ht="18" customHeight="1">
      <c r="A30" s="330" t="s">
        <v>38</v>
      </c>
      <c r="B30" s="211" t="s">
        <v>7347</v>
      </c>
      <c r="C30" s="213">
        <v>200</v>
      </c>
      <c r="D30" s="217">
        <f>POA!E$69</f>
        <v>0</v>
      </c>
      <c r="E30" s="218">
        <f t="shared" si="2"/>
        <v>0</v>
      </c>
      <c r="F30" s="219">
        <f t="shared" si="3"/>
        <v>0</v>
      </c>
      <c r="G30" s="215">
        <f t="shared" si="3"/>
        <v>0</v>
      </c>
    </row>
    <row r="31" spans="1:7" ht="18" customHeight="1">
      <c r="A31" s="330" t="s">
        <v>39</v>
      </c>
      <c r="B31" s="211" t="s">
        <v>7348</v>
      </c>
      <c r="C31" s="213">
        <v>280</v>
      </c>
      <c r="D31" s="217">
        <f>POA!E$71</f>
        <v>0</v>
      </c>
      <c r="E31" s="218">
        <f t="shared" si="2"/>
        <v>0</v>
      </c>
      <c r="F31" s="219">
        <f t="shared" si="3"/>
        <v>0</v>
      </c>
      <c r="G31" s="215">
        <f t="shared" si="3"/>
        <v>0</v>
      </c>
    </row>
    <row r="32" spans="1:7" ht="18" customHeight="1">
      <c r="A32" s="330" t="s">
        <v>2318</v>
      </c>
      <c r="B32" s="212" t="s">
        <v>7299</v>
      </c>
      <c r="C32" s="213">
        <v>106</v>
      </c>
      <c r="D32" s="217">
        <f>POA!E$75</f>
        <v>0</v>
      </c>
      <c r="E32" s="218">
        <f t="shared" si="2"/>
        <v>0</v>
      </c>
      <c r="F32" s="219">
        <f t="shared" si="3"/>
        <v>0</v>
      </c>
      <c r="G32" s="215">
        <f t="shared" si="3"/>
        <v>0</v>
      </c>
    </row>
    <row r="33" spans="1:7" ht="18" customHeight="1" thickBot="1">
      <c r="A33" s="330" t="s">
        <v>8572</v>
      </c>
      <c r="B33" s="433" t="s">
        <v>8573</v>
      </c>
      <c r="C33" s="213">
        <v>2.3199999999999998</v>
      </c>
      <c r="D33" s="217">
        <f>POA!E$564</f>
        <v>0</v>
      </c>
      <c r="E33" s="218">
        <f t="shared" ref="E33" si="4">D33*C33</f>
        <v>0</v>
      </c>
      <c r="F33" s="219">
        <f t="shared" ref="F33" si="5">D33/12</f>
        <v>0</v>
      </c>
      <c r="G33" s="215">
        <f t="shared" ref="G33" si="6">E33/12</f>
        <v>0</v>
      </c>
    </row>
    <row r="34" spans="1:7" ht="18" customHeight="1">
      <c r="A34" s="330" t="s">
        <v>7300</v>
      </c>
      <c r="B34" s="212" t="s">
        <v>7357</v>
      </c>
      <c r="C34" s="209">
        <v>15</v>
      </c>
      <c r="D34" s="217">
        <f>SUM(POA!E$585:E$645)+SUM(POA!E$647:E$677)</f>
        <v>0</v>
      </c>
      <c r="E34" s="218">
        <f t="shared" si="2"/>
        <v>0</v>
      </c>
      <c r="F34" s="219">
        <f t="shared" si="3"/>
        <v>0</v>
      </c>
      <c r="G34" s="215">
        <f t="shared" si="3"/>
        <v>0</v>
      </c>
    </row>
    <row r="35" spans="1:7" ht="18" customHeight="1">
      <c r="A35" s="331" t="s">
        <v>350</v>
      </c>
      <c r="B35" s="212" t="s">
        <v>7301</v>
      </c>
      <c r="C35" s="209">
        <v>150</v>
      </c>
      <c r="D35" s="217">
        <f>POA!E$646</f>
        <v>0</v>
      </c>
      <c r="E35" s="218">
        <f t="shared" si="2"/>
        <v>0</v>
      </c>
      <c r="F35" s="219">
        <f t="shared" si="3"/>
        <v>0</v>
      </c>
      <c r="G35" s="215">
        <f t="shared" si="3"/>
        <v>0</v>
      </c>
    </row>
    <row r="36" spans="1:7" ht="18" customHeight="1">
      <c r="A36" s="330" t="s">
        <v>7302</v>
      </c>
      <c r="B36" s="212" t="s">
        <v>7358</v>
      </c>
      <c r="C36" s="209">
        <v>80</v>
      </c>
      <c r="D36" s="217">
        <f>SUM(POA!E$684:E$704)</f>
        <v>0</v>
      </c>
      <c r="E36" s="218">
        <f t="shared" si="2"/>
        <v>0</v>
      </c>
      <c r="F36" s="219">
        <f t="shared" si="3"/>
        <v>0</v>
      </c>
      <c r="G36" s="215">
        <f t="shared" si="3"/>
        <v>0</v>
      </c>
    </row>
    <row r="37" spans="1:7" ht="18" customHeight="1">
      <c r="A37" s="330" t="s">
        <v>376</v>
      </c>
      <c r="B37" s="211" t="s">
        <v>7350</v>
      </c>
      <c r="C37" s="209">
        <v>400</v>
      </c>
      <c r="D37" s="217">
        <f>POA!E$682</f>
        <v>0</v>
      </c>
      <c r="E37" s="218">
        <f t="shared" ref="E37" si="7">D37*C37</f>
        <v>0</v>
      </c>
      <c r="F37" s="219">
        <f t="shared" ref="F37" si="8">D37/12</f>
        <v>0</v>
      </c>
      <c r="G37" s="215">
        <f t="shared" ref="G37" si="9">E37/12</f>
        <v>0</v>
      </c>
    </row>
    <row r="38" spans="1:7" ht="20.25" customHeight="1">
      <c r="A38" s="330" t="s">
        <v>377</v>
      </c>
      <c r="B38" s="211" t="s">
        <v>7349</v>
      </c>
      <c r="C38" s="209">
        <v>200</v>
      </c>
      <c r="D38" s="217">
        <f>POA!E$683</f>
        <v>0</v>
      </c>
      <c r="E38" s="218">
        <f t="shared" si="2"/>
        <v>0</v>
      </c>
      <c r="F38" s="219">
        <f t="shared" si="3"/>
        <v>0</v>
      </c>
      <c r="G38" s="215">
        <f t="shared" si="3"/>
        <v>0</v>
      </c>
    </row>
    <row r="39" spans="1:7" ht="20.25" customHeight="1">
      <c r="A39" s="329" t="s">
        <v>7309</v>
      </c>
      <c r="B39" s="212" t="s">
        <v>7975</v>
      </c>
      <c r="C39" s="209">
        <v>150</v>
      </c>
      <c r="D39" s="217">
        <f>POA!E$1512</f>
        <v>0</v>
      </c>
      <c r="E39" s="218">
        <f t="shared" ref="E39:E50" si="10">D39*C39</f>
        <v>0</v>
      </c>
      <c r="F39" s="219">
        <f t="shared" ref="F39:G50" si="11">D39/12</f>
        <v>0</v>
      </c>
      <c r="G39" s="215">
        <f t="shared" si="11"/>
        <v>0</v>
      </c>
    </row>
    <row r="40" spans="1:7" ht="20.25" customHeight="1">
      <c r="A40" s="329" t="s">
        <v>7309</v>
      </c>
      <c r="B40" s="212" t="s">
        <v>8574</v>
      </c>
      <c r="C40" s="209">
        <v>350</v>
      </c>
      <c r="D40" s="217"/>
      <c r="E40" s="218">
        <f t="shared" si="10"/>
        <v>0</v>
      </c>
      <c r="F40" s="219">
        <f t="shared" si="11"/>
        <v>0</v>
      </c>
      <c r="G40" s="215">
        <f t="shared" si="11"/>
        <v>0</v>
      </c>
    </row>
    <row r="41" spans="1:7" ht="20.25" customHeight="1">
      <c r="A41" s="329" t="s">
        <v>7310</v>
      </c>
      <c r="B41" s="212" t="s">
        <v>7976</v>
      </c>
      <c r="C41" s="209">
        <v>450</v>
      </c>
      <c r="D41" s="217">
        <f>POA!E$1532</f>
        <v>0</v>
      </c>
      <c r="E41" s="218">
        <f t="shared" si="10"/>
        <v>0</v>
      </c>
      <c r="F41" s="219">
        <f t="shared" si="11"/>
        <v>0</v>
      </c>
      <c r="G41" s="215">
        <f t="shared" si="11"/>
        <v>0</v>
      </c>
    </row>
    <row r="42" spans="1:7" ht="20.25" customHeight="1">
      <c r="A42" s="329" t="s">
        <v>7310</v>
      </c>
      <c r="B42" s="212" t="s">
        <v>8575</v>
      </c>
      <c r="C42" s="209">
        <v>500</v>
      </c>
      <c r="D42" s="217"/>
      <c r="E42" s="218">
        <f t="shared" si="10"/>
        <v>0</v>
      </c>
      <c r="F42" s="219">
        <f t="shared" si="11"/>
        <v>0</v>
      </c>
      <c r="G42" s="215">
        <f t="shared" si="11"/>
        <v>0</v>
      </c>
    </row>
    <row r="43" spans="1:7" ht="20.25" customHeight="1" thickBot="1">
      <c r="A43" s="329" t="s">
        <v>541</v>
      </c>
      <c r="B43" s="433" t="s">
        <v>8578</v>
      </c>
      <c r="C43" s="209">
        <v>550</v>
      </c>
      <c r="D43" s="217">
        <f>POA!E$1537</f>
        <v>0</v>
      </c>
      <c r="E43" s="218">
        <f t="shared" si="10"/>
        <v>0</v>
      </c>
      <c r="F43" s="219">
        <f t="shared" si="11"/>
        <v>0</v>
      </c>
      <c r="G43" s="215">
        <f t="shared" si="11"/>
        <v>0</v>
      </c>
    </row>
    <row r="44" spans="1:7" ht="20.25" customHeight="1" thickBot="1">
      <c r="A44" s="329" t="s">
        <v>8576</v>
      </c>
      <c r="B44" s="433" t="s">
        <v>8579</v>
      </c>
      <c r="C44" s="209">
        <v>500</v>
      </c>
      <c r="D44" s="217">
        <f>POA!E$1538</f>
        <v>0</v>
      </c>
      <c r="E44" s="218">
        <f t="shared" si="10"/>
        <v>0</v>
      </c>
      <c r="F44" s="219">
        <f t="shared" si="11"/>
        <v>0</v>
      </c>
      <c r="G44" s="215">
        <f t="shared" si="11"/>
        <v>0</v>
      </c>
    </row>
    <row r="45" spans="1:7" ht="20.25" customHeight="1" thickBot="1">
      <c r="A45" s="329" t="s">
        <v>8577</v>
      </c>
      <c r="B45" s="433" t="s">
        <v>8580</v>
      </c>
      <c r="C45" s="209">
        <v>391.32</v>
      </c>
      <c r="D45" s="217"/>
      <c r="E45" s="218">
        <f t="shared" si="10"/>
        <v>0</v>
      </c>
      <c r="F45" s="219">
        <f t="shared" si="11"/>
        <v>0</v>
      </c>
      <c r="G45" s="215">
        <f t="shared" si="11"/>
        <v>0</v>
      </c>
    </row>
    <row r="46" spans="1:7" ht="20.25" customHeight="1">
      <c r="A46" s="330" t="s">
        <v>2567</v>
      </c>
      <c r="B46" s="211" t="s">
        <v>7351</v>
      </c>
      <c r="C46" s="209">
        <v>12500</v>
      </c>
      <c r="D46" s="217">
        <f>POA!E$709</f>
        <v>0</v>
      </c>
      <c r="E46" s="218">
        <f t="shared" si="10"/>
        <v>0</v>
      </c>
      <c r="F46" s="219">
        <f t="shared" si="11"/>
        <v>0</v>
      </c>
      <c r="G46" s="215">
        <f t="shared" si="11"/>
        <v>0</v>
      </c>
    </row>
    <row r="47" spans="1:7" ht="20.25" customHeight="1">
      <c r="A47" s="330" t="s">
        <v>397</v>
      </c>
      <c r="B47" s="212" t="s">
        <v>7303</v>
      </c>
      <c r="C47" s="209">
        <v>650</v>
      </c>
      <c r="D47" s="217">
        <f>POA!E$710</f>
        <v>0</v>
      </c>
      <c r="E47" s="218">
        <f t="shared" si="10"/>
        <v>0</v>
      </c>
      <c r="F47" s="219">
        <f t="shared" si="11"/>
        <v>0</v>
      </c>
      <c r="G47" s="215">
        <f t="shared" si="11"/>
        <v>0</v>
      </c>
    </row>
    <row r="48" spans="1:7" ht="20.25" customHeight="1">
      <c r="A48" s="330" t="s">
        <v>399</v>
      </c>
      <c r="B48" s="212" t="s">
        <v>7112</v>
      </c>
      <c r="C48" s="209">
        <v>400</v>
      </c>
      <c r="D48" s="217">
        <f>POA!E$711</f>
        <v>0</v>
      </c>
      <c r="E48" s="218">
        <f t="shared" si="10"/>
        <v>0</v>
      </c>
      <c r="F48" s="219">
        <f t="shared" si="11"/>
        <v>0</v>
      </c>
      <c r="G48" s="215">
        <f t="shared" si="11"/>
        <v>0</v>
      </c>
    </row>
    <row r="49" spans="1:7" ht="20.25" customHeight="1">
      <c r="A49" s="330" t="s">
        <v>401</v>
      </c>
      <c r="B49" s="212" t="s">
        <v>7304</v>
      </c>
      <c r="C49" s="209">
        <v>370</v>
      </c>
      <c r="D49" s="217">
        <f>POA!E$713</f>
        <v>0</v>
      </c>
      <c r="E49" s="218">
        <f t="shared" si="10"/>
        <v>0</v>
      </c>
      <c r="F49" s="219">
        <f t="shared" si="11"/>
        <v>0</v>
      </c>
      <c r="G49" s="215">
        <f t="shared" si="11"/>
        <v>0</v>
      </c>
    </row>
    <row r="50" spans="1:7" ht="20.25" customHeight="1">
      <c r="A50" s="329" t="s">
        <v>402</v>
      </c>
      <c r="B50" s="211" t="s">
        <v>7334</v>
      </c>
      <c r="C50" s="213">
        <v>1440</v>
      </c>
      <c r="D50" s="217">
        <f>POA!E$714</f>
        <v>0</v>
      </c>
      <c r="E50" s="218">
        <f t="shared" si="10"/>
        <v>0</v>
      </c>
      <c r="F50" s="219">
        <f t="shared" si="11"/>
        <v>0</v>
      </c>
      <c r="G50" s="215">
        <f t="shared" si="11"/>
        <v>0</v>
      </c>
    </row>
    <row r="51" spans="1:7" ht="18" customHeight="1">
      <c r="A51" s="330" t="s">
        <v>403</v>
      </c>
      <c r="B51" s="212" t="s">
        <v>7366</v>
      </c>
      <c r="C51" s="209">
        <v>300</v>
      </c>
      <c r="D51" s="217">
        <f>POA!E$716</f>
        <v>0</v>
      </c>
      <c r="E51" s="218">
        <f t="shared" si="2"/>
        <v>0</v>
      </c>
      <c r="F51" s="219">
        <f t="shared" si="3"/>
        <v>0</v>
      </c>
      <c r="G51" s="215">
        <f t="shared" si="3"/>
        <v>0</v>
      </c>
    </row>
    <row r="52" spans="1:7" ht="18" customHeight="1">
      <c r="A52" s="330" t="s">
        <v>404</v>
      </c>
      <c r="B52" s="212" t="s">
        <v>7365</v>
      </c>
      <c r="C52" s="209">
        <v>71.5</v>
      </c>
      <c r="D52" s="217">
        <f>POA!E$719</f>
        <v>0</v>
      </c>
      <c r="E52" s="218">
        <f t="shared" si="2"/>
        <v>0</v>
      </c>
      <c r="F52" s="219">
        <f t="shared" si="3"/>
        <v>0</v>
      </c>
      <c r="G52" s="215">
        <f t="shared" si="3"/>
        <v>0</v>
      </c>
    </row>
    <row r="53" spans="1:7" ht="18" customHeight="1">
      <c r="A53" s="330" t="s">
        <v>406</v>
      </c>
      <c r="B53" s="212" t="s">
        <v>7364</v>
      </c>
      <c r="C53" s="209">
        <v>150</v>
      </c>
      <c r="D53" s="217">
        <f>POA!E730</f>
        <v>0</v>
      </c>
      <c r="E53" s="218">
        <f>D53*C53</f>
        <v>0</v>
      </c>
      <c r="F53" s="219">
        <f>D53/12</f>
        <v>0</v>
      </c>
      <c r="G53" s="215">
        <f>E53/12</f>
        <v>0</v>
      </c>
    </row>
    <row r="54" spans="1:7" ht="18" customHeight="1">
      <c r="A54" s="330" t="s">
        <v>407</v>
      </c>
      <c r="B54" s="212" t="s">
        <v>7363</v>
      </c>
      <c r="C54" s="209">
        <v>100</v>
      </c>
      <c r="D54" s="217">
        <f>POA!E731</f>
        <v>0</v>
      </c>
      <c r="E54" s="218">
        <f>D54*C54</f>
        <v>0</v>
      </c>
      <c r="F54" s="219">
        <f>D54/12</f>
        <v>0</v>
      </c>
      <c r="G54" s="215">
        <f>E54/12</f>
        <v>0</v>
      </c>
    </row>
    <row r="55" spans="1:7" ht="18" customHeight="1">
      <c r="A55" s="330" t="s">
        <v>408</v>
      </c>
      <c r="B55" s="212" t="s">
        <v>7362</v>
      </c>
      <c r="C55" s="209">
        <v>100</v>
      </c>
      <c r="D55" s="217" t="str">
        <f>POA!E732</f>
        <v>0</v>
      </c>
      <c r="E55" s="218">
        <f t="shared" si="2"/>
        <v>0</v>
      </c>
      <c r="F55" s="219">
        <f t="shared" si="3"/>
        <v>0</v>
      </c>
      <c r="G55" s="215">
        <f t="shared" si="3"/>
        <v>0</v>
      </c>
    </row>
    <row r="56" spans="1:7" ht="18" customHeight="1">
      <c r="A56" s="330" t="s">
        <v>409</v>
      </c>
      <c r="B56" s="212" t="s">
        <v>7361</v>
      </c>
      <c r="C56" s="209">
        <v>500</v>
      </c>
      <c r="D56" s="217" t="str">
        <f>POA!E733</f>
        <v>0</v>
      </c>
      <c r="E56" s="218">
        <f t="shared" si="2"/>
        <v>0</v>
      </c>
      <c r="F56" s="219">
        <f t="shared" si="3"/>
        <v>0</v>
      </c>
      <c r="G56" s="215">
        <f t="shared" si="3"/>
        <v>0</v>
      </c>
    </row>
    <row r="57" spans="1:7" ht="18" customHeight="1">
      <c r="A57" s="330" t="s">
        <v>411</v>
      </c>
      <c r="B57" s="212" t="s">
        <v>6084</v>
      </c>
      <c r="C57" s="209">
        <v>146.62</v>
      </c>
      <c r="D57" s="217" t="str">
        <f>POA!E744</f>
        <v>0</v>
      </c>
      <c r="E57" s="218">
        <f>D57*C57</f>
        <v>0</v>
      </c>
      <c r="F57" s="219">
        <f>D57/12</f>
        <v>0</v>
      </c>
      <c r="G57" s="215">
        <f>E57/12</f>
        <v>0</v>
      </c>
    </row>
    <row r="58" spans="1:7" ht="18" customHeight="1">
      <c r="A58" s="330" t="s">
        <v>2600</v>
      </c>
      <c r="B58" s="212" t="s">
        <v>7360</v>
      </c>
      <c r="C58" s="209">
        <v>4230</v>
      </c>
      <c r="D58" s="217" t="str">
        <f>POA!E746</f>
        <v>0</v>
      </c>
      <c r="E58" s="218">
        <f t="shared" si="2"/>
        <v>0</v>
      </c>
      <c r="F58" s="219">
        <f t="shared" si="3"/>
        <v>0</v>
      </c>
      <c r="G58" s="215">
        <f t="shared" si="3"/>
        <v>0</v>
      </c>
    </row>
    <row r="59" spans="1:7" ht="18" customHeight="1">
      <c r="A59" s="331" t="s">
        <v>2603</v>
      </c>
      <c r="B59" s="212" t="s">
        <v>7359</v>
      </c>
      <c r="C59" s="209">
        <v>650</v>
      </c>
      <c r="D59" s="217">
        <f>POA!E750</f>
        <v>0</v>
      </c>
      <c r="E59" s="218">
        <f t="shared" si="2"/>
        <v>0</v>
      </c>
      <c r="F59" s="219">
        <f t="shared" si="3"/>
        <v>0</v>
      </c>
      <c r="G59" s="215">
        <f t="shared" si="3"/>
        <v>0</v>
      </c>
    </row>
    <row r="60" spans="1:7" ht="18" customHeight="1">
      <c r="A60" s="330" t="s">
        <v>415</v>
      </c>
      <c r="B60" s="212" t="s">
        <v>7305</v>
      </c>
      <c r="C60" s="209">
        <v>450</v>
      </c>
      <c r="D60" s="217" t="str">
        <f>POA!E755</f>
        <v>0</v>
      </c>
      <c r="E60" s="218">
        <f>D60*C60</f>
        <v>0</v>
      </c>
      <c r="F60" s="219">
        <f>D60/12</f>
        <v>0</v>
      </c>
      <c r="G60" s="215">
        <f>E60/12</f>
        <v>0</v>
      </c>
    </row>
    <row r="61" spans="1:7" ht="18" customHeight="1">
      <c r="A61" s="330" t="s">
        <v>2606</v>
      </c>
      <c r="B61" s="212" t="s">
        <v>8582</v>
      </c>
      <c r="C61" s="209">
        <v>2000</v>
      </c>
      <c r="D61" s="217">
        <f>POA!E1621+POA!E3624</f>
        <v>0</v>
      </c>
      <c r="E61" s="218">
        <f>D61*C61</f>
        <v>0</v>
      </c>
      <c r="F61" s="219">
        <f t="shared" ref="F61" si="12">D61/12</f>
        <v>0</v>
      </c>
      <c r="G61" s="215">
        <f t="shared" ref="G61" si="13">E61/12</f>
        <v>0</v>
      </c>
    </row>
    <row r="62" spans="1:7" ht="18" customHeight="1">
      <c r="A62" s="330" t="s">
        <v>2607</v>
      </c>
      <c r="B62" s="211" t="s">
        <v>7353</v>
      </c>
      <c r="C62" s="209">
        <v>450</v>
      </c>
      <c r="D62" s="217" t="str">
        <f>POA!E756</f>
        <v>0</v>
      </c>
      <c r="E62" s="218">
        <f>D62*C62</f>
        <v>0</v>
      </c>
      <c r="F62" s="219">
        <f>D62/12</f>
        <v>0</v>
      </c>
      <c r="G62" s="215">
        <f>E62/12</f>
        <v>0</v>
      </c>
    </row>
    <row r="63" spans="1:7" ht="18" customHeight="1">
      <c r="A63" s="330" t="s">
        <v>2611</v>
      </c>
      <c r="B63" s="211" t="s">
        <v>7352</v>
      </c>
      <c r="C63" s="209">
        <v>1000</v>
      </c>
      <c r="D63" s="217" t="str">
        <f>POA!E$759</f>
        <v>0</v>
      </c>
      <c r="E63" s="218">
        <f t="shared" si="2"/>
        <v>0</v>
      </c>
      <c r="F63" s="219">
        <f t="shared" si="3"/>
        <v>0</v>
      </c>
      <c r="G63" s="215">
        <f t="shared" si="3"/>
        <v>0</v>
      </c>
    </row>
    <row r="64" spans="1:7" ht="18" customHeight="1">
      <c r="A64" s="330" t="s">
        <v>429</v>
      </c>
      <c r="B64" s="212" t="s">
        <v>7306</v>
      </c>
      <c r="C64" s="209">
        <v>140</v>
      </c>
      <c r="D64" s="217">
        <f>POA!E$822</f>
        <v>0</v>
      </c>
      <c r="E64" s="218">
        <f>D64*C64</f>
        <v>0</v>
      </c>
      <c r="F64" s="219">
        <f>D64/12</f>
        <v>0</v>
      </c>
      <c r="G64" s="215">
        <f>E64/12</f>
        <v>0</v>
      </c>
    </row>
    <row r="65" spans="1:7" ht="18" customHeight="1">
      <c r="A65" s="329" t="s">
        <v>430</v>
      </c>
      <c r="B65" s="211" t="s">
        <v>7335</v>
      </c>
      <c r="C65" s="213">
        <v>63</v>
      </c>
      <c r="D65" s="217" t="str">
        <f>POA!E$823</f>
        <v>0</v>
      </c>
      <c r="E65" s="218">
        <f>D65*C65</f>
        <v>0</v>
      </c>
      <c r="F65" s="219">
        <f>D65/12</f>
        <v>0</v>
      </c>
      <c r="G65" s="215">
        <f>E65/12</f>
        <v>0</v>
      </c>
    </row>
    <row r="66" spans="1:7" ht="18" customHeight="1">
      <c r="A66" s="330" t="s">
        <v>2665</v>
      </c>
      <c r="B66" s="212" t="s">
        <v>7307</v>
      </c>
      <c r="C66" s="209">
        <v>500</v>
      </c>
      <c r="D66" s="217" t="str">
        <f>POA!E$826</f>
        <v>0</v>
      </c>
      <c r="E66" s="218">
        <f t="shared" si="2"/>
        <v>0</v>
      </c>
      <c r="F66" s="219">
        <f t="shared" si="3"/>
        <v>0</v>
      </c>
      <c r="G66" s="215">
        <f t="shared" si="3"/>
        <v>0</v>
      </c>
    </row>
    <row r="67" spans="1:7" ht="18" customHeight="1">
      <c r="A67" s="330" t="s">
        <v>2665</v>
      </c>
      <c r="B67" s="212" t="s">
        <v>7308</v>
      </c>
      <c r="C67" s="209">
        <v>550</v>
      </c>
      <c r="D67" s="217" t="str">
        <f>POA!E$826</f>
        <v>0</v>
      </c>
      <c r="E67" s="218">
        <f t="shared" si="2"/>
        <v>0</v>
      </c>
      <c r="F67" s="219">
        <f t="shared" si="3"/>
        <v>0</v>
      </c>
      <c r="G67" s="215">
        <f t="shared" si="3"/>
        <v>0</v>
      </c>
    </row>
    <row r="68" spans="1:7" ht="18" customHeight="1">
      <c r="A68" s="329" t="s">
        <v>2671</v>
      </c>
      <c r="B68" s="212" t="s">
        <v>7311</v>
      </c>
      <c r="C68" s="213">
        <v>120</v>
      </c>
      <c r="D68" s="217">
        <f>POA!E$832</f>
        <v>0</v>
      </c>
      <c r="E68" s="218">
        <f t="shared" si="2"/>
        <v>0</v>
      </c>
      <c r="F68" s="219">
        <f t="shared" si="3"/>
        <v>0</v>
      </c>
      <c r="G68" s="215">
        <f t="shared" si="3"/>
        <v>0</v>
      </c>
    </row>
    <row r="69" spans="1:7" ht="18" customHeight="1" thickBot="1">
      <c r="A69" s="329" t="s">
        <v>13</v>
      </c>
      <c r="B69" s="433" t="s">
        <v>8581</v>
      </c>
      <c r="C69" s="213">
        <v>40</v>
      </c>
      <c r="D69" s="217"/>
      <c r="E69" s="218">
        <f t="shared" ref="E69" si="14">D69*C69</f>
        <v>0</v>
      </c>
      <c r="F69" s="219">
        <f t="shared" ref="F69" si="15">D69/12</f>
        <v>0</v>
      </c>
      <c r="G69" s="215">
        <f t="shared" ref="G69" si="16">E69/12</f>
        <v>0</v>
      </c>
    </row>
    <row r="70" spans="1:7" ht="18" customHeight="1">
      <c r="A70" s="329" t="s">
        <v>7978</v>
      </c>
      <c r="B70" s="212" t="s">
        <v>7979</v>
      </c>
      <c r="C70" s="213">
        <v>15</v>
      </c>
      <c r="D70" s="217">
        <f>POA!E$1024</f>
        <v>0</v>
      </c>
      <c r="E70" s="218">
        <f t="shared" si="2"/>
        <v>0</v>
      </c>
      <c r="F70" s="219">
        <f t="shared" si="3"/>
        <v>0</v>
      </c>
      <c r="G70" s="215">
        <f t="shared" si="3"/>
        <v>0</v>
      </c>
    </row>
    <row r="71" spans="1:7" ht="18" customHeight="1">
      <c r="A71" s="329" t="s">
        <v>2864</v>
      </c>
      <c r="B71" s="211" t="s">
        <v>7333</v>
      </c>
      <c r="C71" s="213">
        <v>400</v>
      </c>
      <c r="D71" s="217">
        <f>POA!E$1125</f>
        <v>0</v>
      </c>
      <c r="E71" s="218">
        <f>D71*C71</f>
        <v>0</v>
      </c>
      <c r="F71" s="219">
        <f>D71/12</f>
        <v>0</v>
      </c>
      <c r="G71" s="215">
        <f>E71/12</f>
        <v>0</v>
      </c>
    </row>
    <row r="72" spans="1:7" ht="18" customHeight="1">
      <c r="A72" s="329" t="s">
        <v>2866</v>
      </c>
      <c r="B72" s="211" t="s">
        <v>7336</v>
      </c>
      <c r="C72" s="213">
        <v>200</v>
      </c>
      <c r="D72" s="217">
        <f>POA!E$1127</f>
        <v>0</v>
      </c>
      <c r="E72" s="218">
        <f>D72*C72</f>
        <v>0</v>
      </c>
      <c r="F72" s="219">
        <f>D72/12</f>
        <v>0</v>
      </c>
      <c r="G72" s="215">
        <f>E72/12</f>
        <v>0</v>
      </c>
    </row>
    <row r="73" spans="1:7" ht="18" customHeight="1">
      <c r="A73" s="329" t="s">
        <v>936</v>
      </c>
      <c r="B73" s="212" t="s">
        <v>7312</v>
      </c>
      <c r="C73" s="213">
        <v>55</v>
      </c>
      <c r="D73" s="217">
        <f>POA!E1143</f>
        <v>0</v>
      </c>
      <c r="E73" s="218">
        <f t="shared" ref="E73:E103" si="17">D73*C73</f>
        <v>0</v>
      </c>
      <c r="F73" s="219">
        <f t="shared" ref="F73:G103" si="18">D73/12</f>
        <v>0</v>
      </c>
      <c r="G73" s="215">
        <f t="shared" si="18"/>
        <v>0</v>
      </c>
    </row>
    <row r="74" spans="1:7" ht="18" customHeight="1">
      <c r="A74" s="329" t="s">
        <v>2878</v>
      </c>
      <c r="B74" s="212" t="s">
        <v>7313</v>
      </c>
      <c r="C74" s="213">
        <v>60</v>
      </c>
      <c r="D74" s="217">
        <f>POA!E1144</f>
        <v>0</v>
      </c>
      <c r="E74" s="218">
        <f t="shared" si="17"/>
        <v>0</v>
      </c>
      <c r="F74" s="219">
        <f t="shared" si="18"/>
        <v>0</v>
      </c>
      <c r="G74" s="215">
        <f t="shared" si="18"/>
        <v>0</v>
      </c>
    </row>
    <row r="75" spans="1:7" ht="20.25" customHeight="1">
      <c r="A75" s="329" t="s">
        <v>496</v>
      </c>
      <c r="B75" s="211" t="s">
        <v>7314</v>
      </c>
      <c r="C75" s="213">
        <v>60</v>
      </c>
      <c r="D75" s="217">
        <f>POA!E1145</f>
        <v>0</v>
      </c>
      <c r="E75" s="218">
        <f t="shared" si="17"/>
        <v>0</v>
      </c>
      <c r="F75" s="219">
        <f t="shared" si="18"/>
        <v>0</v>
      </c>
      <c r="G75" s="215">
        <f t="shared" si="18"/>
        <v>0</v>
      </c>
    </row>
    <row r="76" spans="1:7" ht="20.25" customHeight="1">
      <c r="A76" s="329" t="s">
        <v>497</v>
      </c>
      <c r="B76" s="211" t="s">
        <v>7315</v>
      </c>
      <c r="C76" s="213">
        <v>60</v>
      </c>
      <c r="D76" s="217">
        <f>POA!E1146</f>
        <v>0</v>
      </c>
      <c r="E76" s="218">
        <f t="shared" si="17"/>
        <v>0</v>
      </c>
      <c r="F76" s="219">
        <f t="shared" si="18"/>
        <v>0</v>
      </c>
      <c r="G76" s="215">
        <f t="shared" si="18"/>
        <v>0</v>
      </c>
    </row>
    <row r="77" spans="1:7" ht="20.25" customHeight="1">
      <c r="A77" s="329" t="s">
        <v>2879</v>
      </c>
      <c r="B77" s="211" t="s">
        <v>7316</v>
      </c>
      <c r="C77" s="213">
        <v>60</v>
      </c>
      <c r="D77" s="217">
        <f>POA!E1147</f>
        <v>0</v>
      </c>
      <c r="E77" s="218">
        <f t="shared" si="17"/>
        <v>0</v>
      </c>
      <c r="F77" s="219">
        <f t="shared" si="18"/>
        <v>0</v>
      </c>
      <c r="G77" s="215">
        <f t="shared" si="18"/>
        <v>0</v>
      </c>
    </row>
    <row r="78" spans="1:7" ht="18" customHeight="1">
      <c r="A78" s="329" t="s">
        <v>2284</v>
      </c>
      <c r="B78" s="212" t="s">
        <v>7317</v>
      </c>
      <c r="C78" s="213">
        <v>60</v>
      </c>
      <c r="D78" s="217">
        <f>POA!E1148</f>
        <v>0</v>
      </c>
      <c r="E78" s="218">
        <f t="shared" si="17"/>
        <v>0</v>
      </c>
      <c r="F78" s="219">
        <f t="shared" si="18"/>
        <v>0</v>
      </c>
      <c r="G78" s="215">
        <f t="shared" si="18"/>
        <v>0</v>
      </c>
    </row>
    <row r="79" spans="1:7" ht="18" customHeight="1">
      <c r="A79" s="329" t="s">
        <v>937</v>
      </c>
      <c r="B79" s="212" t="s">
        <v>7318</v>
      </c>
      <c r="C79" s="213">
        <v>60</v>
      </c>
      <c r="D79" s="217">
        <f>POA!E1149</f>
        <v>0</v>
      </c>
      <c r="E79" s="218">
        <f t="shared" si="17"/>
        <v>0</v>
      </c>
      <c r="F79" s="219">
        <f t="shared" si="18"/>
        <v>0</v>
      </c>
      <c r="G79" s="215">
        <f t="shared" si="18"/>
        <v>0</v>
      </c>
    </row>
    <row r="80" spans="1:7" ht="18" customHeight="1">
      <c r="A80" s="329" t="s">
        <v>2880</v>
      </c>
      <c r="B80" s="212" t="s">
        <v>7319</v>
      </c>
      <c r="C80" s="213">
        <v>60</v>
      </c>
      <c r="D80" s="217">
        <f>POA!E1150</f>
        <v>0</v>
      </c>
      <c r="E80" s="218">
        <f t="shared" si="17"/>
        <v>0</v>
      </c>
      <c r="F80" s="219">
        <f t="shared" si="18"/>
        <v>0</v>
      </c>
      <c r="G80" s="215">
        <f t="shared" si="18"/>
        <v>0</v>
      </c>
    </row>
    <row r="81" spans="1:7" ht="18" customHeight="1">
      <c r="A81" s="329" t="s">
        <v>938</v>
      </c>
      <c r="B81" s="211" t="s">
        <v>7320</v>
      </c>
      <c r="C81" s="213">
        <v>60</v>
      </c>
      <c r="D81" s="217">
        <f>POA!E1151</f>
        <v>0</v>
      </c>
      <c r="E81" s="218">
        <f t="shared" si="17"/>
        <v>0</v>
      </c>
      <c r="F81" s="219">
        <f t="shared" si="18"/>
        <v>0</v>
      </c>
      <c r="G81" s="215">
        <f t="shared" si="18"/>
        <v>0</v>
      </c>
    </row>
    <row r="82" spans="1:7" ht="18" customHeight="1">
      <c r="A82" s="329" t="s">
        <v>2918</v>
      </c>
      <c r="B82" s="212" t="s">
        <v>7321</v>
      </c>
      <c r="C82" s="213">
        <v>60</v>
      </c>
      <c r="D82" s="217">
        <f>POA!E1168</f>
        <v>0</v>
      </c>
      <c r="E82" s="218">
        <f t="shared" si="17"/>
        <v>0</v>
      </c>
      <c r="F82" s="219">
        <f t="shared" si="18"/>
        <v>0</v>
      </c>
      <c r="G82" s="215">
        <f t="shared" si="18"/>
        <v>0</v>
      </c>
    </row>
    <row r="83" spans="1:7" ht="20.25" customHeight="1">
      <c r="A83" s="329" t="s">
        <v>2920</v>
      </c>
      <c r="B83" s="211" t="s">
        <v>7322</v>
      </c>
      <c r="C83" s="213">
        <v>60</v>
      </c>
      <c r="D83" s="217">
        <f>POA!E1169</f>
        <v>0</v>
      </c>
      <c r="E83" s="218">
        <f t="shared" si="17"/>
        <v>0</v>
      </c>
      <c r="F83" s="219">
        <f t="shared" si="18"/>
        <v>0</v>
      </c>
      <c r="G83" s="215">
        <f t="shared" si="18"/>
        <v>0</v>
      </c>
    </row>
    <row r="84" spans="1:7" ht="20.25" customHeight="1">
      <c r="A84" s="329" t="s">
        <v>2930</v>
      </c>
      <c r="B84" s="211" t="s">
        <v>7323</v>
      </c>
      <c r="C84" s="213">
        <v>60</v>
      </c>
      <c r="D84" s="217">
        <f>POA!E1176</f>
        <v>0</v>
      </c>
      <c r="E84" s="218">
        <f t="shared" si="17"/>
        <v>0</v>
      </c>
      <c r="F84" s="219">
        <f t="shared" si="18"/>
        <v>0</v>
      </c>
      <c r="G84" s="215">
        <f t="shared" si="18"/>
        <v>0</v>
      </c>
    </row>
    <row r="85" spans="1:7" ht="20.25" customHeight="1" thickBot="1">
      <c r="A85" s="329" t="s">
        <v>8583</v>
      </c>
      <c r="B85" s="433" t="s">
        <v>8584</v>
      </c>
      <c r="C85" s="213">
        <v>60</v>
      </c>
      <c r="D85" s="217"/>
      <c r="E85" s="218">
        <f t="shared" ref="E85" si="19">D85*C85</f>
        <v>0</v>
      </c>
      <c r="F85" s="219">
        <f t="shared" ref="F85" si="20">D85/12</f>
        <v>0</v>
      </c>
      <c r="G85" s="215">
        <f t="shared" ref="G85" si="21">E85/12</f>
        <v>0</v>
      </c>
    </row>
    <row r="86" spans="1:7" ht="20.25" customHeight="1">
      <c r="A86" s="329" t="s">
        <v>1004</v>
      </c>
      <c r="B86" s="211" t="s">
        <v>7324</v>
      </c>
      <c r="C86" s="213">
        <v>60</v>
      </c>
      <c r="D86" s="217">
        <f>POA!E1178</f>
        <v>0</v>
      </c>
      <c r="E86" s="218">
        <f t="shared" si="17"/>
        <v>0</v>
      </c>
      <c r="F86" s="219">
        <f t="shared" si="18"/>
        <v>0</v>
      </c>
      <c r="G86" s="215">
        <f t="shared" si="18"/>
        <v>0</v>
      </c>
    </row>
    <row r="87" spans="1:7" ht="22.5" customHeight="1">
      <c r="A87" s="329" t="s">
        <v>1007</v>
      </c>
      <c r="B87" s="211" t="s">
        <v>7325</v>
      </c>
      <c r="C87" s="213">
        <v>60</v>
      </c>
      <c r="D87" s="217">
        <f>POA!E1179</f>
        <v>0</v>
      </c>
      <c r="E87" s="218">
        <f t="shared" si="17"/>
        <v>0</v>
      </c>
      <c r="F87" s="219">
        <f t="shared" si="18"/>
        <v>0</v>
      </c>
      <c r="G87" s="215">
        <f t="shared" si="18"/>
        <v>0</v>
      </c>
    </row>
    <row r="88" spans="1:7" ht="18" customHeight="1">
      <c r="A88" s="329" t="s">
        <v>2946</v>
      </c>
      <c r="B88" s="211" t="s">
        <v>7354</v>
      </c>
      <c r="C88" s="213">
        <v>60</v>
      </c>
      <c r="D88" s="217">
        <f>POA!E1186</f>
        <v>0</v>
      </c>
      <c r="E88" s="218">
        <f t="shared" si="17"/>
        <v>0</v>
      </c>
      <c r="F88" s="219">
        <f t="shared" si="18"/>
        <v>0</v>
      </c>
      <c r="G88" s="215">
        <f t="shared" si="18"/>
        <v>0</v>
      </c>
    </row>
    <row r="89" spans="1:7" ht="18" customHeight="1">
      <c r="A89" s="329" t="s">
        <v>1018</v>
      </c>
      <c r="B89" s="212" t="s">
        <v>7326</v>
      </c>
      <c r="C89" s="213">
        <v>60</v>
      </c>
      <c r="D89" s="217">
        <f>POA!E1188</f>
        <v>0</v>
      </c>
      <c r="E89" s="218">
        <f t="shared" si="17"/>
        <v>0</v>
      </c>
      <c r="F89" s="219">
        <f t="shared" si="18"/>
        <v>0</v>
      </c>
      <c r="G89" s="215">
        <f t="shared" si="18"/>
        <v>0</v>
      </c>
    </row>
    <row r="90" spans="1:7" ht="21.6" customHeight="1">
      <c r="A90" s="329" t="s">
        <v>1044</v>
      </c>
      <c r="B90" s="211" t="s">
        <v>7327</v>
      </c>
      <c r="C90" s="213">
        <v>60</v>
      </c>
      <c r="D90" s="217">
        <f>POA!E1197</f>
        <v>0</v>
      </c>
      <c r="E90" s="218">
        <f t="shared" si="17"/>
        <v>0</v>
      </c>
      <c r="F90" s="219">
        <f t="shared" si="18"/>
        <v>0</v>
      </c>
      <c r="G90" s="215">
        <f t="shared" si="18"/>
        <v>0</v>
      </c>
    </row>
    <row r="91" spans="1:7" ht="18" customHeight="1">
      <c r="A91" s="329" t="s">
        <v>1486</v>
      </c>
      <c r="B91" s="212" t="s">
        <v>7328</v>
      </c>
      <c r="C91" s="213">
        <v>60</v>
      </c>
      <c r="D91" s="217">
        <f>POA!E1380</f>
        <v>0</v>
      </c>
      <c r="E91" s="218">
        <f t="shared" si="17"/>
        <v>0</v>
      </c>
      <c r="F91" s="219">
        <f t="shared" si="18"/>
        <v>0</v>
      </c>
      <c r="G91" s="215">
        <f t="shared" si="18"/>
        <v>0</v>
      </c>
    </row>
    <row r="92" spans="1:7" ht="18" customHeight="1">
      <c r="A92" s="329" t="s">
        <v>3274</v>
      </c>
      <c r="B92" s="212" t="s">
        <v>7329</v>
      </c>
      <c r="C92" s="213">
        <v>60</v>
      </c>
      <c r="D92" s="217">
        <f>POA!E1384</f>
        <v>0</v>
      </c>
      <c r="E92" s="218">
        <f t="shared" si="17"/>
        <v>0</v>
      </c>
      <c r="F92" s="219">
        <f t="shared" si="18"/>
        <v>0</v>
      </c>
      <c r="G92" s="215">
        <f t="shared" si="18"/>
        <v>0</v>
      </c>
    </row>
    <row r="93" spans="1:7" ht="18" customHeight="1">
      <c r="A93" s="329" t="s">
        <v>3283</v>
      </c>
      <c r="B93" s="211" t="s">
        <v>7330</v>
      </c>
      <c r="C93" s="213">
        <v>60</v>
      </c>
      <c r="D93" s="217">
        <f>POA!E1388</f>
        <v>0</v>
      </c>
      <c r="E93" s="218">
        <f t="shared" si="17"/>
        <v>0</v>
      </c>
      <c r="F93" s="219">
        <f t="shared" si="18"/>
        <v>0</v>
      </c>
      <c r="G93" s="215">
        <f t="shared" si="18"/>
        <v>0</v>
      </c>
    </row>
    <row r="94" spans="1:7" ht="18" customHeight="1">
      <c r="A94" s="329" t="s">
        <v>1514</v>
      </c>
      <c r="B94" s="212" t="s">
        <v>7331</v>
      </c>
      <c r="C94" s="213">
        <v>60</v>
      </c>
      <c r="D94" s="217">
        <f>POA!E1389</f>
        <v>0</v>
      </c>
      <c r="E94" s="218">
        <f t="shared" si="17"/>
        <v>0</v>
      </c>
      <c r="F94" s="219">
        <f t="shared" si="18"/>
        <v>0</v>
      </c>
      <c r="G94" s="215">
        <f t="shared" si="18"/>
        <v>0</v>
      </c>
    </row>
    <row r="95" spans="1:7" ht="18" customHeight="1">
      <c r="A95" s="329" t="s">
        <v>1515</v>
      </c>
      <c r="B95" s="211" t="s">
        <v>7355</v>
      </c>
      <c r="C95" s="213">
        <v>60</v>
      </c>
      <c r="D95" s="217">
        <f>POA!E1390</f>
        <v>0</v>
      </c>
      <c r="E95" s="218">
        <f t="shared" si="17"/>
        <v>0</v>
      </c>
      <c r="F95" s="219">
        <f t="shared" si="18"/>
        <v>0</v>
      </c>
      <c r="G95" s="215">
        <f t="shared" si="18"/>
        <v>0</v>
      </c>
    </row>
    <row r="96" spans="1:7" ht="21" customHeight="1">
      <c r="A96" s="329" t="s">
        <v>3285</v>
      </c>
      <c r="B96" s="211" t="s">
        <v>7332</v>
      </c>
      <c r="C96" s="213">
        <v>60</v>
      </c>
      <c r="D96" s="217">
        <f>POA!E1391</f>
        <v>0</v>
      </c>
      <c r="E96" s="218">
        <f t="shared" si="17"/>
        <v>0</v>
      </c>
      <c r="F96" s="219">
        <f t="shared" si="18"/>
        <v>0</v>
      </c>
      <c r="G96" s="215">
        <f t="shared" si="18"/>
        <v>0</v>
      </c>
    </row>
    <row r="97" spans="1:7" ht="18" customHeight="1">
      <c r="A97" s="329" t="s">
        <v>3286</v>
      </c>
      <c r="B97" s="211" t="s">
        <v>7356</v>
      </c>
      <c r="C97" s="213">
        <v>60</v>
      </c>
      <c r="D97" s="217">
        <f>POA!E1392</f>
        <v>0</v>
      </c>
      <c r="E97" s="218">
        <f t="shared" si="17"/>
        <v>0</v>
      </c>
      <c r="F97" s="219">
        <f t="shared" si="18"/>
        <v>0</v>
      </c>
      <c r="G97" s="215">
        <f t="shared" si="18"/>
        <v>0</v>
      </c>
    </row>
    <row r="98" spans="1:7" ht="18" customHeight="1">
      <c r="A98" s="329" t="s">
        <v>7337</v>
      </c>
      <c r="B98" s="211" t="s">
        <v>7338</v>
      </c>
      <c r="C98" s="213">
        <v>2000</v>
      </c>
      <c r="D98" s="217">
        <v>0</v>
      </c>
      <c r="E98" s="218">
        <f t="shared" si="17"/>
        <v>0</v>
      </c>
      <c r="F98" s="219">
        <f t="shared" si="18"/>
        <v>0</v>
      </c>
      <c r="G98" s="215">
        <f t="shared" si="18"/>
        <v>0</v>
      </c>
    </row>
    <row r="99" spans="1:7" ht="18" customHeight="1">
      <c r="A99" s="329" t="s">
        <v>7337</v>
      </c>
      <c r="B99" s="211" t="s">
        <v>7339</v>
      </c>
      <c r="C99" s="213">
        <v>1800</v>
      </c>
      <c r="D99" s="217">
        <v>0</v>
      </c>
      <c r="E99" s="218">
        <f t="shared" si="17"/>
        <v>0</v>
      </c>
      <c r="F99" s="219">
        <f t="shared" si="18"/>
        <v>0</v>
      </c>
      <c r="G99" s="215">
        <f t="shared" si="18"/>
        <v>0</v>
      </c>
    </row>
    <row r="100" spans="1:7" ht="18" customHeight="1">
      <c r="A100" s="329" t="s">
        <v>7337</v>
      </c>
      <c r="B100" s="211" t="s">
        <v>7340</v>
      </c>
      <c r="C100" s="213">
        <v>250</v>
      </c>
      <c r="D100" s="217">
        <v>0</v>
      </c>
      <c r="E100" s="218">
        <f t="shared" si="17"/>
        <v>0</v>
      </c>
      <c r="F100" s="219">
        <f t="shared" si="18"/>
        <v>0</v>
      </c>
      <c r="G100" s="215">
        <f t="shared" si="18"/>
        <v>0</v>
      </c>
    </row>
    <row r="101" spans="1:7" ht="18" customHeight="1">
      <c r="A101" s="329" t="s">
        <v>7337</v>
      </c>
      <c r="B101" s="211" t="s">
        <v>7341</v>
      </c>
      <c r="C101" s="213">
        <v>250</v>
      </c>
      <c r="D101" s="217">
        <v>0</v>
      </c>
      <c r="E101" s="218">
        <f t="shared" si="17"/>
        <v>0</v>
      </c>
      <c r="F101" s="219">
        <f t="shared" si="18"/>
        <v>0</v>
      </c>
      <c r="G101" s="215">
        <f t="shared" si="18"/>
        <v>0</v>
      </c>
    </row>
    <row r="102" spans="1:7" ht="18" customHeight="1">
      <c r="A102" s="329"/>
      <c r="B102" s="211" t="s">
        <v>7977</v>
      </c>
      <c r="C102" s="213">
        <v>6400</v>
      </c>
      <c r="D102" s="217">
        <v>0</v>
      </c>
      <c r="E102" s="218">
        <f t="shared" si="17"/>
        <v>0</v>
      </c>
      <c r="F102" s="219">
        <f t="shared" si="18"/>
        <v>0</v>
      </c>
      <c r="G102" s="215">
        <f t="shared" si="18"/>
        <v>0</v>
      </c>
    </row>
    <row r="103" spans="1:7" ht="24.6" customHeight="1">
      <c r="A103" s="329"/>
      <c r="B103" s="211" t="s">
        <v>7342</v>
      </c>
      <c r="C103" s="213">
        <v>1000</v>
      </c>
      <c r="D103" s="217">
        <v>0</v>
      </c>
      <c r="E103" s="218">
        <f t="shared" si="17"/>
        <v>0</v>
      </c>
      <c r="F103" s="219">
        <f t="shared" si="18"/>
        <v>0</v>
      </c>
      <c r="G103" s="215">
        <f t="shared" si="18"/>
        <v>0</v>
      </c>
    </row>
    <row r="104" spans="1:7">
      <c r="A104" s="715" t="s">
        <v>7343</v>
      </c>
      <c r="B104" s="715"/>
      <c r="C104" s="242">
        <f>SUM(C15:C103)</f>
        <v>50825.759999999995</v>
      </c>
      <c r="D104" s="243">
        <f>SUM(D15:D103)</f>
        <v>0</v>
      </c>
      <c r="E104" s="242">
        <f>SUM(E15:E103)</f>
        <v>0</v>
      </c>
      <c r="F104" s="243">
        <f>SUM(F15:F103)</f>
        <v>0</v>
      </c>
      <c r="G104" s="242">
        <f>SUM(G15:G103)</f>
        <v>0</v>
      </c>
    </row>
  </sheetData>
  <mergeCells count="12">
    <mergeCell ref="A9:G9"/>
    <mergeCell ref="A1:G1"/>
    <mergeCell ref="A2:G2"/>
    <mergeCell ref="A3:G3"/>
    <mergeCell ref="A5:G5"/>
    <mergeCell ref="A6:G6"/>
    <mergeCell ref="A7:G7"/>
    <mergeCell ref="A104:B104"/>
    <mergeCell ref="A13:B14"/>
    <mergeCell ref="C13:C14"/>
    <mergeCell ref="D13:G13"/>
    <mergeCell ref="A11:G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66"/>
  </sheetPr>
  <dimension ref="A1:G25"/>
  <sheetViews>
    <sheetView topLeftCell="B14" workbookViewId="0">
      <selection activeCell="A106" sqref="A106:H106"/>
    </sheetView>
  </sheetViews>
  <sheetFormatPr defaultRowHeight="15"/>
  <cols>
    <col min="1" max="1" width="12.140625" customWidth="1"/>
    <col min="2" max="2" width="68.85546875" customWidth="1"/>
    <col min="3" max="3" width="11.7109375" customWidth="1"/>
    <col min="4" max="4" width="7.42578125" customWidth="1"/>
    <col min="5" max="5" width="12.7109375" customWidth="1"/>
    <col min="6" max="6" width="7.42578125" customWidth="1"/>
    <col min="7" max="7" width="11.42578125" customWidth="1"/>
  </cols>
  <sheetData>
    <row r="1" spans="1:7" ht="15.75">
      <c r="A1" s="630" t="s">
        <v>3812</v>
      </c>
      <c r="B1" s="630"/>
      <c r="C1" s="630"/>
      <c r="D1" s="630"/>
      <c r="E1" s="630"/>
      <c r="F1" s="630"/>
      <c r="G1" s="630"/>
    </row>
    <row r="2" spans="1:7" ht="15.75">
      <c r="A2" s="630" t="s">
        <v>3813</v>
      </c>
      <c r="B2" s="630"/>
      <c r="C2" s="630"/>
      <c r="D2" s="630"/>
      <c r="E2" s="630"/>
      <c r="F2" s="630"/>
      <c r="G2" s="630"/>
    </row>
    <row r="3" spans="1:7" ht="15.75">
      <c r="A3" s="630" t="s">
        <v>3810</v>
      </c>
      <c r="B3" s="630"/>
      <c r="C3" s="630"/>
      <c r="D3" s="630"/>
      <c r="E3" s="630"/>
      <c r="F3" s="630"/>
      <c r="G3" s="630"/>
    </row>
    <row r="5" spans="1:7">
      <c r="A5" s="631" t="str">
        <f>POA!$B$5</f>
        <v>CONTRATUALIZAÇÃO_2025</v>
      </c>
      <c r="B5" s="631"/>
      <c r="C5" s="631"/>
      <c r="D5" s="631"/>
      <c r="E5" s="631"/>
      <c r="F5" s="631"/>
      <c r="G5" s="631"/>
    </row>
    <row r="6" spans="1:7">
      <c r="A6" s="631" t="str">
        <f>POA!$B$6</f>
        <v>CNES_ESTABELECIMENTO</v>
      </c>
      <c r="B6" s="631"/>
      <c r="C6" s="631"/>
      <c r="D6" s="631"/>
      <c r="E6" s="631"/>
      <c r="F6" s="631"/>
      <c r="G6" s="631"/>
    </row>
    <row r="7" spans="1:7">
      <c r="A7" s="631" t="str">
        <f>POA!$B$7</f>
        <v>CONTRATO Nº</v>
      </c>
      <c r="B7" s="631"/>
      <c r="C7" s="631"/>
      <c r="D7" s="631"/>
      <c r="E7" s="631"/>
      <c r="F7" s="631"/>
      <c r="G7" s="631"/>
    </row>
    <row r="9" spans="1:7">
      <c r="A9" s="819" t="str">
        <f>'+S_I'!A9:G9</f>
        <v>PORTARIA MAIS SAÚDE - SESAU Nº 3.509_23.04.2025 (DOE 24.04.2025)</v>
      </c>
      <c r="B9" s="819"/>
      <c r="C9" s="819"/>
      <c r="D9" s="819"/>
      <c r="E9" s="819"/>
      <c r="F9" s="819"/>
      <c r="G9" s="819"/>
    </row>
    <row r="11" spans="1:7">
      <c r="A11" s="818" t="s">
        <v>7197</v>
      </c>
      <c r="B11" s="818"/>
      <c r="C11" s="818"/>
      <c r="D11" s="818"/>
      <c r="E11" s="818"/>
      <c r="F11" s="818"/>
      <c r="G11" s="818"/>
    </row>
    <row r="13" spans="1:7">
      <c r="A13" s="765" t="s">
        <v>7367</v>
      </c>
      <c r="B13" s="766"/>
      <c r="C13" s="644" t="s">
        <v>7203</v>
      </c>
      <c r="D13" s="570" t="str">
        <f>A6</f>
        <v>CNES_ESTABELECIMENTO</v>
      </c>
      <c r="E13" s="570"/>
      <c r="F13" s="570"/>
      <c r="G13" s="570"/>
    </row>
    <row r="14" spans="1:7" ht="22.5">
      <c r="A14" s="766"/>
      <c r="B14" s="766"/>
      <c r="C14" s="644"/>
      <c r="D14" s="58" t="s">
        <v>12</v>
      </c>
      <c r="E14" s="59" t="s">
        <v>3815</v>
      </c>
      <c r="F14" s="60" t="s">
        <v>3756</v>
      </c>
      <c r="G14" s="59" t="s">
        <v>3814</v>
      </c>
    </row>
    <row r="15" spans="1:7" ht="18" customHeight="1">
      <c r="A15" s="220"/>
      <c r="B15" s="221" t="s">
        <v>7368</v>
      </c>
      <c r="C15" s="27">
        <v>23800</v>
      </c>
      <c r="D15" s="28">
        <v>0</v>
      </c>
      <c r="E15" s="45">
        <f t="shared" ref="E15:E24" si="0">D15*C15</f>
        <v>0</v>
      </c>
      <c r="F15" s="46">
        <f t="shared" ref="F15:G24" si="1">D15/12</f>
        <v>0</v>
      </c>
      <c r="G15" s="45">
        <f t="shared" si="1"/>
        <v>0</v>
      </c>
    </row>
    <row r="16" spans="1:7" ht="24" customHeight="1">
      <c r="A16" s="220"/>
      <c r="B16" s="221" t="s">
        <v>7369</v>
      </c>
      <c r="C16" s="27">
        <v>23800</v>
      </c>
      <c r="D16" s="28">
        <v>0</v>
      </c>
      <c r="E16" s="45">
        <f t="shared" si="0"/>
        <v>0</v>
      </c>
      <c r="F16" s="46">
        <f t="shared" si="1"/>
        <v>0</v>
      </c>
      <c r="G16" s="45">
        <f t="shared" si="1"/>
        <v>0</v>
      </c>
    </row>
    <row r="17" spans="1:7" ht="24" customHeight="1">
      <c r="A17" s="220"/>
      <c r="B17" s="221" t="s">
        <v>7980</v>
      </c>
      <c r="C17" s="27">
        <v>21500</v>
      </c>
      <c r="D17" s="28">
        <v>0</v>
      </c>
      <c r="E17" s="45">
        <f t="shared" si="0"/>
        <v>0</v>
      </c>
      <c r="F17" s="46">
        <f t="shared" si="1"/>
        <v>0</v>
      </c>
      <c r="G17" s="45">
        <f t="shared" si="1"/>
        <v>0</v>
      </c>
    </row>
    <row r="18" spans="1:7" ht="24" customHeight="1">
      <c r="A18" s="220"/>
      <c r="B18" s="221" t="s">
        <v>7981</v>
      </c>
      <c r="C18" s="27">
        <v>21500</v>
      </c>
      <c r="D18" s="28">
        <v>0</v>
      </c>
      <c r="E18" s="45">
        <f t="shared" si="0"/>
        <v>0</v>
      </c>
      <c r="F18" s="46">
        <f t="shared" si="1"/>
        <v>0</v>
      </c>
      <c r="G18" s="45">
        <f t="shared" si="1"/>
        <v>0</v>
      </c>
    </row>
    <row r="19" spans="1:7" ht="24" customHeight="1">
      <c r="A19" s="220"/>
      <c r="B19" s="221" t="s">
        <v>7982</v>
      </c>
      <c r="C19" s="27">
        <v>21500</v>
      </c>
      <c r="D19" s="28">
        <v>0</v>
      </c>
      <c r="E19" s="45">
        <f t="shared" si="0"/>
        <v>0</v>
      </c>
      <c r="F19" s="46">
        <f t="shared" si="1"/>
        <v>0</v>
      </c>
      <c r="G19" s="45">
        <f t="shared" si="1"/>
        <v>0</v>
      </c>
    </row>
    <row r="20" spans="1:7" ht="24" customHeight="1">
      <c r="A20" s="220"/>
      <c r="B20" s="221" t="s">
        <v>7983</v>
      </c>
      <c r="C20" s="27">
        <v>21500</v>
      </c>
      <c r="D20" s="28">
        <v>0</v>
      </c>
      <c r="E20" s="45">
        <f t="shared" si="0"/>
        <v>0</v>
      </c>
      <c r="F20" s="46">
        <f t="shared" si="1"/>
        <v>0</v>
      </c>
      <c r="G20" s="45">
        <f t="shared" si="1"/>
        <v>0</v>
      </c>
    </row>
    <row r="21" spans="1:7" ht="24" customHeight="1">
      <c r="A21" s="220"/>
      <c r="B21" s="221" t="s">
        <v>8003</v>
      </c>
      <c r="C21" s="27">
        <v>21500</v>
      </c>
      <c r="D21" s="28">
        <v>0</v>
      </c>
      <c r="E21" s="45">
        <f t="shared" si="0"/>
        <v>0</v>
      </c>
      <c r="F21" s="46">
        <f t="shared" si="1"/>
        <v>0</v>
      </c>
      <c r="G21" s="45">
        <f t="shared" si="1"/>
        <v>0</v>
      </c>
    </row>
    <row r="22" spans="1:7" ht="18" customHeight="1">
      <c r="A22" s="220"/>
      <c r="B22" s="221" t="s">
        <v>7370</v>
      </c>
      <c r="C22" s="27">
        <v>4241.07</v>
      </c>
      <c r="D22" s="28">
        <v>0</v>
      </c>
      <c r="E22" s="45">
        <f t="shared" si="0"/>
        <v>0</v>
      </c>
      <c r="F22" s="46">
        <f t="shared" si="1"/>
        <v>0</v>
      </c>
      <c r="G22" s="45">
        <f t="shared" si="1"/>
        <v>0</v>
      </c>
    </row>
    <row r="23" spans="1:7" ht="24" customHeight="1">
      <c r="A23" s="220"/>
      <c r="B23" s="221" t="s">
        <v>7371</v>
      </c>
      <c r="C23" s="27">
        <v>6142.31</v>
      </c>
      <c r="D23" s="28">
        <v>0</v>
      </c>
      <c r="E23" s="45">
        <f t="shared" si="0"/>
        <v>0</v>
      </c>
      <c r="F23" s="46">
        <f t="shared" si="1"/>
        <v>0</v>
      </c>
      <c r="G23" s="45">
        <f t="shared" si="1"/>
        <v>0</v>
      </c>
    </row>
    <row r="24" spans="1:7" ht="24.6" customHeight="1">
      <c r="A24" s="220"/>
      <c r="B24" s="221" t="s">
        <v>7372</v>
      </c>
      <c r="C24" s="27">
        <v>5733.65</v>
      </c>
      <c r="D24" s="28">
        <v>0</v>
      </c>
      <c r="E24" s="45">
        <f t="shared" si="0"/>
        <v>0</v>
      </c>
      <c r="F24" s="46">
        <f t="shared" si="1"/>
        <v>0</v>
      </c>
      <c r="G24" s="45">
        <f t="shared" si="1"/>
        <v>0</v>
      </c>
    </row>
    <row r="25" spans="1:7" ht="18" customHeight="1">
      <c r="A25" s="715" t="s">
        <v>7373</v>
      </c>
      <c r="B25" s="715"/>
      <c r="C25" s="242">
        <f>SUM(C15:C24)</f>
        <v>171217.03</v>
      </c>
      <c r="D25" s="243">
        <f>SUM(D15:D24)</f>
        <v>0</v>
      </c>
      <c r="E25" s="242">
        <f>SUM(E15:E24)</f>
        <v>0</v>
      </c>
      <c r="F25" s="243">
        <f>SUM(F15:F24)</f>
        <v>0</v>
      </c>
      <c r="G25" s="242">
        <f>SUM(G15:G24)</f>
        <v>0</v>
      </c>
    </row>
  </sheetData>
  <mergeCells count="12">
    <mergeCell ref="A25:B25"/>
    <mergeCell ref="A13:B14"/>
    <mergeCell ref="C13:C14"/>
    <mergeCell ref="D13:G13"/>
    <mergeCell ref="A11:G11"/>
    <mergeCell ref="A9:G9"/>
    <mergeCell ref="A1:G1"/>
    <mergeCell ref="A2:G2"/>
    <mergeCell ref="A3:G3"/>
    <mergeCell ref="A5:G5"/>
    <mergeCell ref="A6:G6"/>
    <mergeCell ref="A7:G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G666"/>
  <sheetViews>
    <sheetView topLeftCell="A556" workbookViewId="0">
      <selection activeCell="A106" sqref="A106:H106"/>
    </sheetView>
  </sheetViews>
  <sheetFormatPr defaultRowHeight="15"/>
  <cols>
    <col min="1" max="1" width="12" customWidth="1"/>
    <col min="2" max="2" width="79.7109375" customWidth="1"/>
    <col min="3" max="3" width="12.85546875" bestFit="1" customWidth="1"/>
    <col min="4" max="4" width="7.42578125" customWidth="1"/>
    <col min="5" max="5" width="12.7109375" customWidth="1"/>
    <col min="6" max="6" width="7.42578125" customWidth="1"/>
    <col min="7" max="7" width="11.42578125" customWidth="1"/>
  </cols>
  <sheetData>
    <row r="1" spans="1:7" ht="15.75">
      <c r="A1" s="630" t="s">
        <v>3812</v>
      </c>
      <c r="B1" s="630"/>
      <c r="C1" s="630"/>
      <c r="D1" s="630"/>
      <c r="E1" s="630"/>
      <c r="F1" s="630"/>
      <c r="G1" s="630"/>
    </row>
    <row r="2" spans="1:7" ht="15.75">
      <c r="A2" s="630" t="s">
        <v>3813</v>
      </c>
      <c r="B2" s="630"/>
      <c r="C2" s="630"/>
      <c r="D2" s="630"/>
      <c r="E2" s="630"/>
      <c r="F2" s="630"/>
      <c r="G2" s="630"/>
    </row>
    <row r="3" spans="1:7" ht="15.75">
      <c r="A3" s="630" t="s">
        <v>3810</v>
      </c>
      <c r="B3" s="630"/>
      <c r="C3" s="630"/>
      <c r="D3" s="630"/>
      <c r="E3" s="630"/>
      <c r="F3" s="630"/>
      <c r="G3" s="630"/>
    </row>
    <row r="5" spans="1:7">
      <c r="A5" s="631" t="str">
        <f>POA!$B$5</f>
        <v>CONTRATUALIZAÇÃO_2025</v>
      </c>
      <c r="B5" s="631"/>
      <c r="C5" s="631"/>
      <c r="D5" s="631"/>
      <c r="E5" s="631"/>
      <c r="F5" s="631"/>
      <c r="G5" s="631"/>
    </row>
    <row r="6" spans="1:7">
      <c r="A6" s="631" t="str">
        <f>POA!$B$6</f>
        <v>CNES_ESTABELECIMENTO</v>
      </c>
      <c r="B6" s="631"/>
      <c r="C6" s="631"/>
      <c r="D6" s="631"/>
      <c r="E6" s="631"/>
      <c r="F6" s="631"/>
      <c r="G6" s="631"/>
    </row>
    <row r="7" spans="1:7">
      <c r="A7" s="631" t="str">
        <f>POA!$B$7</f>
        <v>CONTRATO Nº</v>
      </c>
      <c r="B7" s="631"/>
      <c r="C7" s="631"/>
      <c r="D7" s="631"/>
      <c r="E7" s="631"/>
      <c r="F7" s="631"/>
      <c r="G7" s="631"/>
    </row>
    <row r="9" spans="1:7">
      <c r="A9" s="819" t="str">
        <f>'+S_I'!A9:G9</f>
        <v>PORTARIA MAIS SAÚDE - SESAU Nº 3.509_23.04.2025 (DOE 24.04.2025)</v>
      </c>
      <c r="B9" s="819"/>
      <c r="C9" s="819"/>
      <c r="D9" s="819"/>
      <c r="E9" s="819"/>
      <c r="F9" s="819"/>
      <c r="G9" s="819"/>
    </row>
    <row r="11" spans="1:7">
      <c r="A11" s="818" t="s">
        <v>7198</v>
      </c>
      <c r="B11" s="818"/>
      <c r="C11" s="818"/>
      <c r="D11" s="818"/>
      <c r="E11" s="818"/>
      <c r="F11" s="818"/>
      <c r="G11" s="818"/>
    </row>
    <row r="13" spans="1:7">
      <c r="A13" s="564" t="s">
        <v>8369</v>
      </c>
      <c r="B13" s="570"/>
      <c r="C13" s="644" t="s">
        <v>7203</v>
      </c>
      <c r="D13" s="570" t="str">
        <f>A$6</f>
        <v>CNES_ESTABELECIMENTO</v>
      </c>
      <c r="E13" s="570"/>
      <c r="F13" s="570"/>
      <c r="G13" s="570"/>
    </row>
    <row r="14" spans="1:7" ht="22.5">
      <c r="A14" s="570"/>
      <c r="B14" s="570"/>
      <c r="C14" s="644"/>
      <c r="D14" s="58" t="s">
        <v>8339</v>
      </c>
      <c r="E14" s="59" t="s">
        <v>3815</v>
      </c>
      <c r="F14" s="60" t="s">
        <v>8340</v>
      </c>
      <c r="G14" s="59" t="s">
        <v>3814</v>
      </c>
    </row>
    <row r="15" spans="1:7" ht="18" customHeight="1">
      <c r="A15" s="834" t="s">
        <v>8370</v>
      </c>
      <c r="B15" s="835"/>
      <c r="C15" s="835"/>
      <c r="D15" s="835"/>
      <c r="E15" s="835"/>
      <c r="F15" s="835"/>
      <c r="G15" s="836"/>
    </row>
    <row r="16" spans="1:7" ht="18" customHeight="1">
      <c r="A16" s="210" t="s">
        <v>2570</v>
      </c>
      <c r="B16" s="202" t="s">
        <v>7489</v>
      </c>
      <c r="C16" s="209">
        <v>5310</v>
      </c>
      <c r="D16" s="214">
        <f>POA!E715</f>
        <v>0</v>
      </c>
      <c r="E16" s="45">
        <f>D16*C16</f>
        <v>0</v>
      </c>
      <c r="F16" s="46">
        <f>D16/12</f>
        <v>0</v>
      </c>
      <c r="G16" s="45">
        <f>E16/12</f>
        <v>0</v>
      </c>
    </row>
    <row r="17" spans="1:7" ht="18" customHeight="1">
      <c r="A17" s="823" t="s">
        <v>1</v>
      </c>
      <c r="B17" s="824"/>
      <c r="C17" s="68">
        <f>SUM(C16)</f>
        <v>5310</v>
      </c>
      <c r="D17" s="338">
        <f>SUM(D16)</f>
        <v>0</v>
      </c>
      <c r="E17" s="68">
        <f>SUM(E16)</f>
        <v>0</v>
      </c>
      <c r="F17" s="67">
        <f>SUM(F16)</f>
        <v>0</v>
      </c>
      <c r="G17" s="68">
        <f>SUM(G16)</f>
        <v>0</v>
      </c>
    </row>
    <row r="18" spans="1:7" ht="18" customHeight="1">
      <c r="A18" s="820" t="s">
        <v>8371</v>
      </c>
      <c r="B18" s="821"/>
      <c r="C18" s="821"/>
      <c r="D18" s="821"/>
      <c r="E18" s="821"/>
      <c r="F18" s="821"/>
      <c r="G18" s="822"/>
    </row>
    <row r="19" spans="1:7" ht="18" customHeight="1">
      <c r="A19" s="394" t="s">
        <v>7986</v>
      </c>
      <c r="B19" s="239" t="s">
        <v>7987</v>
      </c>
      <c r="C19" s="209">
        <v>1885</v>
      </c>
      <c r="D19" s="214">
        <v>0</v>
      </c>
      <c r="E19" s="45">
        <f>D19*C19</f>
        <v>0</v>
      </c>
      <c r="F19" s="46">
        <f t="shared" ref="F19:G22" si="0">D19/12</f>
        <v>0</v>
      </c>
      <c r="G19" s="45">
        <f t="shared" si="0"/>
        <v>0</v>
      </c>
    </row>
    <row r="20" spans="1:7" ht="18" customHeight="1">
      <c r="A20" s="222" t="s">
        <v>576</v>
      </c>
      <c r="B20" s="222" t="s">
        <v>8372</v>
      </c>
      <c r="C20" s="209">
        <v>1885</v>
      </c>
      <c r="D20" s="214">
        <f>POA!E1599</f>
        <v>0</v>
      </c>
      <c r="E20" s="45">
        <f>D20*C20</f>
        <v>0</v>
      </c>
      <c r="F20" s="46">
        <f t="shared" si="0"/>
        <v>0</v>
      </c>
      <c r="G20" s="45">
        <f t="shared" si="0"/>
        <v>0</v>
      </c>
    </row>
    <row r="21" spans="1:7" ht="18" customHeight="1">
      <c r="A21" s="210" t="s">
        <v>579</v>
      </c>
      <c r="B21" s="222" t="s">
        <v>8005</v>
      </c>
      <c r="C21" s="209">
        <v>1885</v>
      </c>
      <c r="D21" s="214">
        <f>POA!E1606</f>
        <v>0</v>
      </c>
      <c r="E21" s="45">
        <f>D21*C21</f>
        <v>0</v>
      </c>
      <c r="F21" s="46">
        <f t="shared" si="0"/>
        <v>0</v>
      </c>
      <c r="G21" s="45">
        <f t="shared" si="0"/>
        <v>0</v>
      </c>
    </row>
    <row r="22" spans="1:7" ht="18" customHeight="1">
      <c r="A22" s="210" t="s">
        <v>581</v>
      </c>
      <c r="B22" s="210" t="s">
        <v>8004</v>
      </c>
      <c r="C22" s="209">
        <v>1885</v>
      </c>
      <c r="D22" s="214">
        <f>POA!E1608</f>
        <v>0</v>
      </c>
      <c r="E22" s="45">
        <f>D22*C22</f>
        <v>0</v>
      </c>
      <c r="F22" s="46">
        <f t="shared" si="0"/>
        <v>0</v>
      </c>
      <c r="G22" s="45">
        <f t="shared" si="0"/>
        <v>0</v>
      </c>
    </row>
    <row r="23" spans="1:7" ht="18" customHeight="1">
      <c r="A23" s="823" t="s">
        <v>1</v>
      </c>
      <c r="B23" s="824"/>
      <c r="C23" s="68">
        <f>SUM(C19:C22)</f>
        <v>7540</v>
      </c>
      <c r="D23" s="338">
        <f>SUM(D19:D22)</f>
        <v>0</v>
      </c>
      <c r="E23" s="68">
        <f>SUM(E19:E22)</f>
        <v>0</v>
      </c>
      <c r="F23" s="338">
        <f>SUM(F19:F22)</f>
        <v>0</v>
      </c>
      <c r="G23" s="68">
        <f>SUM(G19:G22)</f>
        <v>0</v>
      </c>
    </row>
    <row r="24" spans="1:7" ht="18" customHeight="1">
      <c r="A24" s="820" t="s">
        <v>8373</v>
      </c>
      <c r="B24" s="821"/>
      <c r="C24" s="821"/>
      <c r="D24" s="821"/>
      <c r="E24" s="821"/>
      <c r="F24" s="821"/>
      <c r="G24" s="822"/>
    </row>
    <row r="25" spans="1:7" ht="18" customHeight="1">
      <c r="A25" s="210" t="s">
        <v>582</v>
      </c>
      <c r="B25" s="212" t="s">
        <v>7414</v>
      </c>
      <c r="C25" s="209">
        <v>1200</v>
      </c>
      <c r="D25" s="214">
        <f>POA!E1619</f>
        <v>0</v>
      </c>
      <c r="E25" s="226">
        <f>D25*C25</f>
        <v>0</v>
      </c>
      <c r="F25" s="227">
        <f t="shared" ref="F25:G27" si="1">D25/12</f>
        <v>0</v>
      </c>
      <c r="G25" s="226">
        <f t="shared" si="1"/>
        <v>0</v>
      </c>
    </row>
    <row r="26" spans="1:7" ht="18" customHeight="1">
      <c r="A26" s="392" t="s">
        <v>584</v>
      </c>
      <c r="B26" s="229" t="s">
        <v>7468</v>
      </c>
      <c r="C26" s="209">
        <v>9500</v>
      </c>
      <c r="D26" s="214">
        <f>POA!E1620</f>
        <v>0</v>
      </c>
      <c r="E26" s="226">
        <f>D26*C26</f>
        <v>0</v>
      </c>
      <c r="F26" s="227">
        <f t="shared" si="1"/>
        <v>0</v>
      </c>
      <c r="G26" s="226">
        <f t="shared" si="1"/>
        <v>0</v>
      </c>
    </row>
    <row r="27" spans="1:7" ht="18" customHeight="1">
      <c r="A27" s="392" t="s">
        <v>584</v>
      </c>
      <c r="B27" s="229" t="s">
        <v>7469</v>
      </c>
      <c r="C27" s="209">
        <v>3000</v>
      </c>
      <c r="D27" s="214">
        <f>POA!E1620</f>
        <v>0</v>
      </c>
      <c r="E27" s="226">
        <f>D27*C27</f>
        <v>0</v>
      </c>
      <c r="F27" s="227">
        <f t="shared" si="1"/>
        <v>0</v>
      </c>
      <c r="G27" s="226">
        <f t="shared" si="1"/>
        <v>0</v>
      </c>
    </row>
    <row r="28" spans="1:7" ht="18" customHeight="1">
      <c r="A28" s="823" t="s">
        <v>1</v>
      </c>
      <c r="B28" s="824"/>
      <c r="C28" s="68">
        <f>SUM(C25:C27)</f>
        <v>13700</v>
      </c>
      <c r="D28" s="338">
        <f>SUM(D25:D27)</f>
        <v>0</v>
      </c>
      <c r="E28" s="68">
        <f>SUM(E25:E27)</f>
        <v>0</v>
      </c>
      <c r="F28" s="338">
        <f>SUM(F25:F27)</f>
        <v>0</v>
      </c>
      <c r="G28" s="68">
        <f>SUM(G25:G27)</f>
        <v>0</v>
      </c>
    </row>
    <row r="29" spans="1:7" ht="18" customHeight="1">
      <c r="A29" s="820" t="s">
        <v>8374</v>
      </c>
      <c r="B29" s="821"/>
      <c r="C29" s="821"/>
      <c r="D29" s="821"/>
      <c r="E29" s="821"/>
      <c r="F29" s="821"/>
      <c r="G29" s="822"/>
    </row>
    <row r="30" spans="1:7" ht="18" customHeight="1">
      <c r="A30" s="394" t="s">
        <v>464</v>
      </c>
      <c r="B30" s="239" t="s">
        <v>7628</v>
      </c>
      <c r="C30" s="209">
        <v>202.56</v>
      </c>
      <c r="D30" s="214">
        <f>POA!E1060</f>
        <v>0</v>
      </c>
      <c r="E30" s="226">
        <f>D30*C30</f>
        <v>0</v>
      </c>
      <c r="F30" s="227">
        <f>D30/12</f>
        <v>0</v>
      </c>
      <c r="G30" s="226">
        <f>E30/12</f>
        <v>0</v>
      </c>
    </row>
    <row r="31" spans="1:7" ht="18" customHeight="1">
      <c r="A31" s="394" t="s">
        <v>466</v>
      </c>
      <c r="B31" s="239" t="s">
        <v>7629</v>
      </c>
      <c r="C31" s="209">
        <v>202.56</v>
      </c>
      <c r="D31" s="214">
        <f>POA!E1062</f>
        <v>0</v>
      </c>
      <c r="E31" s="226">
        <f>D31*C31</f>
        <v>0</v>
      </c>
      <c r="F31" s="227">
        <f>D31/12</f>
        <v>0</v>
      </c>
      <c r="G31" s="226">
        <f>E31/12</f>
        <v>0</v>
      </c>
    </row>
    <row r="32" spans="1:7" ht="18" customHeight="1">
      <c r="A32" s="823" t="s">
        <v>1</v>
      </c>
      <c r="B32" s="824"/>
      <c r="C32" s="68">
        <f>SUM(C30:C31)</f>
        <v>405.12</v>
      </c>
      <c r="D32" s="338">
        <f>SUM(D30:D31)</f>
        <v>0</v>
      </c>
      <c r="E32" s="68">
        <f>SUM(E30:E31)</f>
        <v>0</v>
      </c>
      <c r="F32" s="338">
        <f>SUM(F30:F31)</f>
        <v>0</v>
      </c>
      <c r="G32" s="68">
        <f>SUM(G30:G31)</f>
        <v>0</v>
      </c>
    </row>
    <row r="33" spans="1:7" ht="18" customHeight="1">
      <c r="A33" s="820" t="s">
        <v>8375</v>
      </c>
      <c r="B33" s="821"/>
      <c r="C33" s="821"/>
      <c r="D33" s="821"/>
      <c r="E33" s="821"/>
      <c r="F33" s="821"/>
      <c r="G33" s="822"/>
    </row>
    <row r="34" spans="1:7" ht="18" customHeight="1">
      <c r="A34" s="222" t="s">
        <v>2840</v>
      </c>
      <c r="B34" s="211" t="s">
        <v>8376</v>
      </c>
      <c r="C34" s="209">
        <v>5850</v>
      </c>
      <c r="D34" s="214">
        <f>POA!E1836</f>
        <v>0</v>
      </c>
      <c r="E34" s="226">
        <f>D34*C34</f>
        <v>0</v>
      </c>
      <c r="F34" s="227">
        <f>D34/12</f>
        <v>0</v>
      </c>
      <c r="G34" s="226">
        <f>E34/12</f>
        <v>0</v>
      </c>
    </row>
    <row r="35" spans="1:7" ht="18" customHeight="1">
      <c r="A35" s="823" t="s">
        <v>1</v>
      </c>
      <c r="B35" s="824"/>
      <c r="C35" s="68">
        <f>SUM(C34)</f>
        <v>5850</v>
      </c>
      <c r="D35" s="338">
        <f>SUM(D34)</f>
        <v>0</v>
      </c>
      <c r="E35" s="68">
        <f>SUM(E34)</f>
        <v>0</v>
      </c>
      <c r="F35" s="67">
        <f>SUM(F34)</f>
        <v>0</v>
      </c>
      <c r="G35" s="68">
        <f>SUM(G34)</f>
        <v>0</v>
      </c>
    </row>
    <row r="36" spans="1:7" ht="18" customHeight="1">
      <c r="A36" s="831" t="s">
        <v>8377</v>
      </c>
      <c r="B36" s="832"/>
      <c r="C36" s="832"/>
      <c r="D36" s="832"/>
      <c r="E36" s="832"/>
      <c r="F36" s="832"/>
      <c r="G36" s="833"/>
    </row>
    <row r="37" spans="1:7" ht="18" customHeight="1">
      <c r="A37" s="210" t="s">
        <v>2858</v>
      </c>
      <c r="B37" s="230" t="s">
        <v>7470</v>
      </c>
      <c r="C37" s="209">
        <v>2367</v>
      </c>
      <c r="D37" s="208">
        <v>0</v>
      </c>
      <c r="E37" s="226">
        <f>D37*C37</f>
        <v>0</v>
      </c>
      <c r="F37" s="227">
        <f>D37/12</f>
        <v>0</v>
      </c>
      <c r="G37" s="226">
        <f>E37/12</f>
        <v>0</v>
      </c>
    </row>
    <row r="38" spans="1:7" ht="18" customHeight="1">
      <c r="A38" s="823" t="s">
        <v>1</v>
      </c>
      <c r="B38" s="824"/>
      <c r="C38" s="68">
        <f>SUM(C37)</f>
        <v>2367</v>
      </c>
      <c r="D38" s="338">
        <f>SUM(D37)</f>
        <v>0</v>
      </c>
      <c r="E38" s="68">
        <f>SUM(E37)</f>
        <v>0</v>
      </c>
      <c r="F38" s="67">
        <f>SUM(F37)</f>
        <v>0</v>
      </c>
      <c r="G38" s="68">
        <f>SUM(G37)</f>
        <v>0</v>
      </c>
    </row>
    <row r="39" spans="1:7" ht="18" customHeight="1">
      <c r="A39" s="820" t="s">
        <v>8378</v>
      </c>
      <c r="B39" s="821"/>
      <c r="C39" s="821"/>
      <c r="D39" s="821"/>
      <c r="E39" s="821"/>
      <c r="F39" s="821"/>
      <c r="G39" s="822"/>
    </row>
    <row r="40" spans="1:7" ht="18" customHeight="1">
      <c r="A40" s="333" t="s">
        <v>943</v>
      </c>
      <c r="B40" s="202" t="s">
        <v>7494</v>
      </c>
      <c r="C40" s="209">
        <v>1800</v>
      </c>
      <c r="D40" s="214">
        <f>POA!E2770</f>
        <v>0</v>
      </c>
      <c r="E40" s="226">
        <f>D40*C40</f>
        <v>0</v>
      </c>
      <c r="F40" s="227">
        <f t="shared" ref="F40:G44" si="2">D40/12</f>
        <v>0</v>
      </c>
      <c r="G40" s="226">
        <f t="shared" si="2"/>
        <v>0</v>
      </c>
    </row>
    <row r="41" spans="1:7" ht="18" customHeight="1">
      <c r="A41" s="333" t="s">
        <v>943</v>
      </c>
      <c r="B41" s="234" t="s">
        <v>7495</v>
      </c>
      <c r="C41" s="209">
        <v>1000</v>
      </c>
      <c r="D41" s="214">
        <f>POA!E2770</f>
        <v>0</v>
      </c>
      <c r="E41" s="226">
        <f>D41*C41</f>
        <v>0</v>
      </c>
      <c r="F41" s="227">
        <f t="shared" si="2"/>
        <v>0</v>
      </c>
      <c r="G41" s="226">
        <f t="shared" si="2"/>
        <v>0</v>
      </c>
    </row>
    <row r="42" spans="1:7" ht="18" customHeight="1">
      <c r="A42" s="222" t="s">
        <v>944</v>
      </c>
      <c r="B42" s="211" t="s">
        <v>7548</v>
      </c>
      <c r="C42" s="209">
        <v>700</v>
      </c>
      <c r="D42" s="214">
        <f>POA!E2771</f>
        <v>0</v>
      </c>
      <c r="E42" s="226">
        <f>D42*C42</f>
        <v>0</v>
      </c>
      <c r="F42" s="227">
        <f t="shared" si="2"/>
        <v>0</v>
      </c>
      <c r="G42" s="226">
        <f t="shared" si="2"/>
        <v>0</v>
      </c>
    </row>
    <row r="43" spans="1:7" ht="18" customHeight="1">
      <c r="A43" s="222" t="s">
        <v>947</v>
      </c>
      <c r="B43" s="211" t="s">
        <v>7547</v>
      </c>
      <c r="C43" s="209">
        <v>700</v>
      </c>
      <c r="D43" s="214">
        <f>POA!E2774</f>
        <v>0</v>
      </c>
      <c r="E43" s="226">
        <f>D43*C43</f>
        <v>0</v>
      </c>
      <c r="F43" s="227">
        <f t="shared" ref="F43" si="3">D43/12</f>
        <v>0</v>
      </c>
      <c r="G43" s="226">
        <f t="shared" ref="G43" si="4">E43/12</f>
        <v>0</v>
      </c>
    </row>
    <row r="44" spans="1:7" ht="18" customHeight="1" thickBot="1">
      <c r="A44" s="222" t="s">
        <v>948</v>
      </c>
      <c r="B44" s="427" t="s">
        <v>8319</v>
      </c>
      <c r="C44" s="209">
        <v>474.33</v>
      </c>
      <c r="D44" s="214">
        <f>POA!E2775</f>
        <v>0</v>
      </c>
      <c r="E44" s="226">
        <f>D44*C44</f>
        <v>0</v>
      </c>
      <c r="F44" s="227">
        <f t="shared" si="2"/>
        <v>0</v>
      </c>
      <c r="G44" s="226">
        <f t="shared" si="2"/>
        <v>0</v>
      </c>
    </row>
    <row r="45" spans="1:7" ht="18" customHeight="1">
      <c r="A45" s="823" t="s">
        <v>1</v>
      </c>
      <c r="B45" s="824"/>
      <c r="C45" s="68">
        <f>SUM(C40:C44)</f>
        <v>4674.33</v>
      </c>
      <c r="D45" s="338">
        <f>SUM(D40:D44)</f>
        <v>0</v>
      </c>
      <c r="E45" s="68">
        <f>SUM(E40:E44)</f>
        <v>0</v>
      </c>
      <c r="F45" s="338">
        <f>SUM(F40:F44)</f>
        <v>0</v>
      </c>
      <c r="G45" s="68">
        <f>SUM(G40:G44)</f>
        <v>0</v>
      </c>
    </row>
    <row r="46" spans="1:7" ht="18" customHeight="1">
      <c r="A46" s="831" t="s">
        <v>8379</v>
      </c>
      <c r="B46" s="832"/>
      <c r="C46" s="832"/>
      <c r="D46" s="832"/>
      <c r="E46" s="832"/>
      <c r="F46" s="832"/>
      <c r="G46" s="833"/>
    </row>
    <row r="47" spans="1:7" ht="18" customHeight="1">
      <c r="A47" s="392" t="s">
        <v>2884</v>
      </c>
      <c r="B47" s="211" t="s">
        <v>7531</v>
      </c>
      <c r="C47" s="209">
        <v>2700</v>
      </c>
      <c r="D47" s="214">
        <f>POA!E2786</f>
        <v>0</v>
      </c>
      <c r="E47" s="45">
        <f>D47*C47</f>
        <v>0</v>
      </c>
      <c r="F47" s="46">
        <f t="shared" ref="F47:G50" si="5">D47/12</f>
        <v>0</v>
      </c>
      <c r="G47" s="45">
        <f t="shared" si="5"/>
        <v>0</v>
      </c>
    </row>
    <row r="48" spans="1:7" ht="18" customHeight="1">
      <c r="A48" s="392" t="s">
        <v>953</v>
      </c>
      <c r="B48" s="211" t="s">
        <v>7532</v>
      </c>
      <c r="C48" s="225">
        <v>4500</v>
      </c>
      <c r="D48" s="214">
        <f>POA!E2787</f>
        <v>0</v>
      </c>
      <c r="E48" s="226">
        <f>D48*C48</f>
        <v>0</v>
      </c>
      <c r="F48" s="227">
        <f t="shared" si="5"/>
        <v>0</v>
      </c>
      <c r="G48" s="226">
        <f t="shared" si="5"/>
        <v>0</v>
      </c>
    </row>
    <row r="49" spans="1:7" ht="22.5" customHeight="1">
      <c r="A49" s="392" t="s">
        <v>955</v>
      </c>
      <c r="B49" s="211" t="s">
        <v>7533</v>
      </c>
      <c r="C49" s="225">
        <v>4500</v>
      </c>
      <c r="D49" s="214">
        <f>POA!E2788</f>
        <v>0</v>
      </c>
      <c r="E49" s="226">
        <f>D49*C49</f>
        <v>0</v>
      </c>
      <c r="F49" s="227">
        <f t="shared" si="5"/>
        <v>0</v>
      </c>
      <c r="G49" s="226">
        <f t="shared" si="5"/>
        <v>0</v>
      </c>
    </row>
    <row r="50" spans="1:7" ht="23.25" customHeight="1">
      <c r="A50" s="392" t="s">
        <v>957</v>
      </c>
      <c r="B50" s="211" t="s">
        <v>7534</v>
      </c>
      <c r="C50" s="225">
        <v>9000</v>
      </c>
      <c r="D50" s="214">
        <f>POA!E2789</f>
        <v>0</v>
      </c>
      <c r="E50" s="226">
        <f>D50*C50</f>
        <v>0</v>
      </c>
      <c r="F50" s="227">
        <f t="shared" si="5"/>
        <v>0</v>
      </c>
      <c r="G50" s="226">
        <f t="shared" si="5"/>
        <v>0</v>
      </c>
    </row>
    <row r="51" spans="1:7" ht="23.25" customHeight="1">
      <c r="A51" s="823" t="s">
        <v>1</v>
      </c>
      <c r="B51" s="824"/>
      <c r="C51" s="68">
        <f>SUM(C47:C50)</f>
        <v>20700</v>
      </c>
      <c r="D51" s="338">
        <f>SUM(D47:D50)</f>
        <v>0</v>
      </c>
      <c r="E51" s="68">
        <f>SUM(E47:E50)</f>
        <v>0</v>
      </c>
      <c r="F51" s="338">
        <f>SUM(F47:F50)</f>
        <v>0</v>
      </c>
      <c r="G51" s="68">
        <f>SUM(G47:G50)</f>
        <v>0</v>
      </c>
    </row>
    <row r="52" spans="1:7" ht="23.25" customHeight="1">
      <c r="A52" s="820" t="s">
        <v>8380</v>
      </c>
      <c r="B52" s="821"/>
      <c r="C52" s="821"/>
      <c r="D52" s="821"/>
      <c r="E52" s="821"/>
      <c r="F52" s="821"/>
      <c r="G52" s="822"/>
    </row>
    <row r="53" spans="1:7" ht="18" customHeight="1">
      <c r="A53" s="394" t="s">
        <v>966</v>
      </c>
      <c r="B53" s="239" t="s">
        <v>8006</v>
      </c>
      <c r="C53" s="225">
        <v>3317.45</v>
      </c>
      <c r="D53" s="214">
        <f>POA!E2797</f>
        <v>0</v>
      </c>
      <c r="E53" s="226">
        <f t="shared" ref="E53:E78" si="6">D53*C53</f>
        <v>0</v>
      </c>
      <c r="F53" s="227">
        <f t="shared" ref="F53:F78" si="7">D53/12</f>
        <v>0</v>
      </c>
      <c r="G53" s="226">
        <f t="shared" ref="G53:G78" si="8">E53/12</f>
        <v>0</v>
      </c>
    </row>
    <row r="54" spans="1:7" ht="18" customHeight="1">
      <c r="A54" s="394" t="s">
        <v>967</v>
      </c>
      <c r="B54" s="239" t="s">
        <v>7583</v>
      </c>
      <c r="C54" s="225">
        <v>1919.37</v>
      </c>
      <c r="D54" s="214">
        <f>POA!E2798</f>
        <v>0</v>
      </c>
      <c r="E54" s="226">
        <f t="shared" si="6"/>
        <v>0</v>
      </c>
      <c r="F54" s="227">
        <f t="shared" si="7"/>
        <v>0</v>
      </c>
      <c r="G54" s="226">
        <f t="shared" si="8"/>
        <v>0</v>
      </c>
    </row>
    <row r="55" spans="1:7" ht="18" customHeight="1">
      <c r="A55" s="394" t="s">
        <v>968</v>
      </c>
      <c r="B55" s="239" t="s">
        <v>7584</v>
      </c>
      <c r="C55" s="225">
        <v>2878.75</v>
      </c>
      <c r="D55" s="214">
        <f>POA!E2799</f>
        <v>0</v>
      </c>
      <c r="E55" s="226">
        <f t="shared" si="6"/>
        <v>0</v>
      </c>
      <c r="F55" s="227">
        <f t="shared" si="7"/>
        <v>0</v>
      </c>
      <c r="G55" s="226">
        <f t="shared" si="8"/>
        <v>0</v>
      </c>
    </row>
    <row r="56" spans="1:7" ht="18" customHeight="1">
      <c r="A56" s="394" t="s">
        <v>1644</v>
      </c>
      <c r="B56" s="239" t="s">
        <v>7585</v>
      </c>
      <c r="C56" s="225">
        <v>18014.82</v>
      </c>
      <c r="D56" s="214">
        <f>POA!E3663</f>
        <v>0</v>
      </c>
      <c r="E56" s="226">
        <f t="shared" si="6"/>
        <v>0</v>
      </c>
      <c r="F56" s="227">
        <f t="shared" si="7"/>
        <v>0</v>
      </c>
      <c r="G56" s="226">
        <f t="shared" si="8"/>
        <v>0</v>
      </c>
    </row>
    <row r="57" spans="1:7" ht="18" customHeight="1">
      <c r="A57" s="394" t="s">
        <v>1645</v>
      </c>
      <c r="B57" s="239" t="s">
        <v>7582</v>
      </c>
      <c r="C57" s="225">
        <v>16950</v>
      </c>
      <c r="D57" s="214">
        <f>POA!E3664</f>
        <v>0</v>
      </c>
      <c r="E57" s="226">
        <f t="shared" si="6"/>
        <v>0</v>
      </c>
      <c r="F57" s="227">
        <f t="shared" si="7"/>
        <v>0</v>
      </c>
      <c r="G57" s="226">
        <f t="shared" si="8"/>
        <v>0</v>
      </c>
    </row>
    <row r="58" spans="1:7" ht="18" customHeight="1">
      <c r="A58" s="394" t="s">
        <v>971</v>
      </c>
      <c r="B58" s="239" t="s">
        <v>8381</v>
      </c>
      <c r="C58" s="225">
        <v>3114.1</v>
      </c>
      <c r="D58" s="214">
        <f>POA!E2802</f>
        <v>0</v>
      </c>
      <c r="E58" s="226">
        <f t="shared" si="6"/>
        <v>0</v>
      </c>
      <c r="F58" s="227">
        <f t="shared" si="7"/>
        <v>0</v>
      </c>
      <c r="G58" s="226">
        <f t="shared" si="8"/>
        <v>0</v>
      </c>
    </row>
    <row r="59" spans="1:7" ht="18" customHeight="1">
      <c r="A59" s="394" t="s">
        <v>972</v>
      </c>
      <c r="B59" s="239" t="s">
        <v>7586</v>
      </c>
      <c r="C59" s="225">
        <v>3305.04</v>
      </c>
      <c r="D59" s="214">
        <f>POA!E2803</f>
        <v>0</v>
      </c>
      <c r="E59" s="226">
        <f t="shared" si="6"/>
        <v>0</v>
      </c>
      <c r="F59" s="227">
        <f t="shared" si="7"/>
        <v>0</v>
      </c>
      <c r="G59" s="226">
        <f t="shared" si="8"/>
        <v>0</v>
      </c>
    </row>
    <row r="60" spans="1:7" ht="18" customHeight="1">
      <c r="A60" s="394" t="s">
        <v>1646</v>
      </c>
      <c r="B60" s="239" t="s">
        <v>7587</v>
      </c>
      <c r="C60" s="225">
        <v>18358.5</v>
      </c>
      <c r="D60" s="214">
        <f>POA!E3665</f>
        <v>0</v>
      </c>
      <c r="E60" s="226">
        <f t="shared" si="6"/>
        <v>0</v>
      </c>
      <c r="F60" s="227">
        <f t="shared" si="7"/>
        <v>0</v>
      </c>
      <c r="G60" s="226">
        <f t="shared" si="8"/>
        <v>0</v>
      </c>
    </row>
    <row r="61" spans="1:7" ht="18" customHeight="1">
      <c r="A61" s="394" t="s">
        <v>1647</v>
      </c>
      <c r="B61" s="239" t="s">
        <v>7588</v>
      </c>
      <c r="C61" s="225">
        <v>7902.32</v>
      </c>
      <c r="D61" s="214">
        <f>POA!E3666</f>
        <v>0</v>
      </c>
      <c r="E61" s="226">
        <f t="shared" si="6"/>
        <v>0</v>
      </c>
      <c r="F61" s="227">
        <f t="shared" si="7"/>
        <v>0</v>
      </c>
      <c r="G61" s="226">
        <f t="shared" si="8"/>
        <v>0</v>
      </c>
    </row>
    <row r="62" spans="1:7" ht="18" customHeight="1">
      <c r="A62" s="394" t="s">
        <v>1649</v>
      </c>
      <c r="B62" s="239" t="s">
        <v>8382</v>
      </c>
      <c r="C62" s="225">
        <v>9114.82</v>
      </c>
      <c r="D62" s="214">
        <f>POA!E3668</f>
        <v>0</v>
      </c>
      <c r="E62" s="226">
        <f t="shared" si="6"/>
        <v>0</v>
      </c>
      <c r="F62" s="227">
        <f t="shared" si="7"/>
        <v>0</v>
      </c>
      <c r="G62" s="226">
        <f t="shared" si="8"/>
        <v>0</v>
      </c>
    </row>
    <row r="63" spans="1:7" ht="18" customHeight="1">
      <c r="A63" s="394" t="s">
        <v>974</v>
      </c>
      <c r="B63" s="239" t="s">
        <v>7590</v>
      </c>
      <c r="C63" s="225">
        <v>2020.05</v>
      </c>
      <c r="D63" s="214">
        <f>POA!E2805</f>
        <v>0</v>
      </c>
      <c r="E63" s="226">
        <f t="shared" si="6"/>
        <v>0</v>
      </c>
      <c r="F63" s="227">
        <f t="shared" si="7"/>
        <v>0</v>
      </c>
      <c r="G63" s="226">
        <f t="shared" si="8"/>
        <v>0</v>
      </c>
    </row>
    <row r="64" spans="1:7" ht="24" customHeight="1">
      <c r="A64" s="394" t="s">
        <v>976</v>
      </c>
      <c r="B64" s="239" t="s">
        <v>7592</v>
      </c>
      <c r="C64" s="225">
        <v>3305.04</v>
      </c>
      <c r="D64" s="214">
        <f>POA!E2807</f>
        <v>0</v>
      </c>
      <c r="E64" s="226">
        <f t="shared" si="6"/>
        <v>0</v>
      </c>
      <c r="F64" s="227">
        <f t="shared" si="7"/>
        <v>0</v>
      </c>
      <c r="G64" s="226">
        <f t="shared" si="8"/>
        <v>0</v>
      </c>
    </row>
    <row r="65" spans="1:7" ht="18" customHeight="1">
      <c r="A65" s="394" t="s">
        <v>977</v>
      </c>
      <c r="B65" s="239" t="s">
        <v>7593</v>
      </c>
      <c r="C65" s="225">
        <v>3463.62</v>
      </c>
      <c r="D65" s="214">
        <f>POA!E2808</f>
        <v>0</v>
      </c>
      <c r="E65" s="226">
        <f t="shared" si="6"/>
        <v>0</v>
      </c>
      <c r="F65" s="227">
        <f t="shared" si="7"/>
        <v>0</v>
      </c>
      <c r="G65" s="226">
        <f t="shared" si="8"/>
        <v>0</v>
      </c>
    </row>
    <row r="66" spans="1:7" ht="18" customHeight="1">
      <c r="A66" s="394" t="s">
        <v>978</v>
      </c>
      <c r="B66" s="239" t="s">
        <v>7591</v>
      </c>
      <c r="C66" s="225">
        <v>26074.85</v>
      </c>
      <c r="D66" s="214">
        <f>POA!E2809</f>
        <v>0</v>
      </c>
      <c r="E66" s="226">
        <f t="shared" si="6"/>
        <v>0</v>
      </c>
      <c r="F66" s="227">
        <f t="shared" si="7"/>
        <v>0</v>
      </c>
      <c r="G66" s="226">
        <f t="shared" si="8"/>
        <v>0</v>
      </c>
    </row>
    <row r="67" spans="1:7" ht="18" customHeight="1">
      <c r="A67" s="394" t="s">
        <v>1650</v>
      </c>
      <c r="B67" s="239" t="s">
        <v>7589</v>
      </c>
      <c r="C67" s="225">
        <v>26914.82</v>
      </c>
      <c r="D67" s="214">
        <f>POA!E3669</f>
        <v>0</v>
      </c>
      <c r="E67" s="226">
        <f t="shared" si="6"/>
        <v>0</v>
      </c>
      <c r="F67" s="227">
        <f t="shared" si="7"/>
        <v>0</v>
      </c>
      <c r="G67" s="226">
        <f t="shared" si="8"/>
        <v>0</v>
      </c>
    </row>
    <row r="68" spans="1:7" ht="18" customHeight="1">
      <c r="A68" s="394" t="s">
        <v>1653</v>
      </c>
      <c r="B68" s="239" t="s">
        <v>7594</v>
      </c>
      <c r="C68" s="209">
        <v>3305.04</v>
      </c>
      <c r="D68" s="214">
        <f>POA!E3672</f>
        <v>0</v>
      </c>
      <c r="E68" s="45">
        <f t="shared" si="6"/>
        <v>0</v>
      </c>
      <c r="F68" s="46">
        <f t="shared" si="7"/>
        <v>0</v>
      </c>
      <c r="G68" s="45">
        <f t="shared" si="8"/>
        <v>0</v>
      </c>
    </row>
    <row r="69" spans="1:7" ht="21.6" customHeight="1">
      <c r="A69" s="394" t="s">
        <v>979</v>
      </c>
      <c r="B69" s="239" t="s">
        <v>7596</v>
      </c>
      <c r="C69" s="225">
        <v>2878.75</v>
      </c>
      <c r="D69" s="214">
        <f>POA!E2810</f>
        <v>0</v>
      </c>
      <c r="E69" s="226">
        <f t="shared" si="6"/>
        <v>0</v>
      </c>
      <c r="F69" s="227">
        <f t="shared" si="7"/>
        <v>0</v>
      </c>
      <c r="G69" s="226">
        <f t="shared" si="8"/>
        <v>0</v>
      </c>
    </row>
    <row r="70" spans="1:7" ht="18" customHeight="1">
      <c r="A70" s="394" t="s">
        <v>980</v>
      </c>
      <c r="B70" s="239" t="s">
        <v>7597</v>
      </c>
      <c r="C70" s="209">
        <v>3305.04</v>
      </c>
      <c r="D70" s="214">
        <f>POA!E2811</f>
        <v>0</v>
      </c>
      <c r="E70" s="45">
        <f t="shared" si="6"/>
        <v>0</v>
      </c>
      <c r="F70" s="46">
        <f t="shared" si="7"/>
        <v>0</v>
      </c>
      <c r="G70" s="45">
        <f t="shared" si="8"/>
        <v>0</v>
      </c>
    </row>
    <row r="71" spans="1:7" ht="18" customHeight="1">
      <c r="A71" s="394" t="s">
        <v>981</v>
      </c>
      <c r="B71" s="239" t="s">
        <v>7598</v>
      </c>
      <c r="C71" s="209">
        <v>3150.47</v>
      </c>
      <c r="D71" s="214">
        <f>POA!E2812</f>
        <v>0</v>
      </c>
      <c r="E71" s="45">
        <f t="shared" si="6"/>
        <v>0</v>
      </c>
      <c r="F71" s="46">
        <f t="shared" si="7"/>
        <v>0</v>
      </c>
      <c r="G71" s="45">
        <f t="shared" si="8"/>
        <v>0</v>
      </c>
    </row>
    <row r="72" spans="1:7" ht="18" customHeight="1">
      <c r="A72" s="394" t="s">
        <v>1655</v>
      </c>
      <c r="B72" s="239" t="s">
        <v>7595</v>
      </c>
      <c r="C72" s="209">
        <v>19050.02</v>
      </c>
      <c r="D72" s="214">
        <f>POA!E3674</f>
        <v>0</v>
      </c>
      <c r="E72" s="45">
        <f t="shared" si="6"/>
        <v>0</v>
      </c>
      <c r="F72" s="46">
        <f t="shared" si="7"/>
        <v>0</v>
      </c>
      <c r="G72" s="45">
        <f t="shared" si="8"/>
        <v>0</v>
      </c>
    </row>
    <row r="73" spans="1:7" ht="18" customHeight="1">
      <c r="A73" s="394" t="s">
        <v>982</v>
      </c>
      <c r="B73" s="239" t="s">
        <v>7599</v>
      </c>
      <c r="C73" s="209">
        <v>3551.8</v>
      </c>
      <c r="D73" s="214">
        <f>POA!E2813</f>
        <v>0</v>
      </c>
      <c r="E73" s="45">
        <f t="shared" si="6"/>
        <v>0</v>
      </c>
      <c r="F73" s="46">
        <f t="shared" si="7"/>
        <v>0</v>
      </c>
      <c r="G73" s="45">
        <f t="shared" si="8"/>
        <v>0</v>
      </c>
    </row>
    <row r="74" spans="1:7" ht="18" customHeight="1">
      <c r="A74" s="394" t="s">
        <v>984</v>
      </c>
      <c r="B74" s="239" t="s">
        <v>7600</v>
      </c>
      <c r="C74" s="209">
        <v>3551.8</v>
      </c>
      <c r="D74" s="214">
        <f>POA!E2814</f>
        <v>0</v>
      </c>
      <c r="E74" s="45">
        <f t="shared" si="6"/>
        <v>0</v>
      </c>
      <c r="F74" s="46">
        <f t="shared" si="7"/>
        <v>0</v>
      </c>
      <c r="G74" s="45">
        <f t="shared" si="8"/>
        <v>0</v>
      </c>
    </row>
    <row r="75" spans="1:7" ht="18" customHeight="1">
      <c r="A75" s="394" t="s">
        <v>983</v>
      </c>
      <c r="B75" s="239" t="s">
        <v>7601</v>
      </c>
      <c r="C75" s="209">
        <v>2878.75</v>
      </c>
      <c r="D75" s="214">
        <f>POA!E2815</f>
        <v>0</v>
      </c>
      <c r="E75" s="45">
        <f t="shared" si="6"/>
        <v>0</v>
      </c>
      <c r="F75" s="46">
        <f t="shared" si="7"/>
        <v>0</v>
      </c>
      <c r="G75" s="45">
        <f t="shared" si="8"/>
        <v>0</v>
      </c>
    </row>
    <row r="76" spans="1:7" ht="18" customHeight="1">
      <c r="A76" s="394" t="s">
        <v>985</v>
      </c>
      <c r="B76" s="239" t="s">
        <v>7602</v>
      </c>
      <c r="C76" s="209">
        <v>1505.87</v>
      </c>
      <c r="D76" s="214">
        <f>POA!E2816</f>
        <v>0</v>
      </c>
      <c r="E76" s="45">
        <f t="shared" si="6"/>
        <v>0</v>
      </c>
      <c r="F76" s="46">
        <f t="shared" si="7"/>
        <v>0</v>
      </c>
      <c r="G76" s="45">
        <f t="shared" si="8"/>
        <v>0</v>
      </c>
    </row>
    <row r="77" spans="1:7" ht="18" customHeight="1">
      <c r="A77" s="394" t="s">
        <v>986</v>
      </c>
      <c r="B77" s="239" t="s">
        <v>7603</v>
      </c>
      <c r="C77" s="209">
        <v>1405.5</v>
      </c>
      <c r="D77" s="214">
        <f>POA!E2817</f>
        <v>0</v>
      </c>
      <c r="E77" s="45">
        <f t="shared" si="6"/>
        <v>0</v>
      </c>
      <c r="F77" s="46">
        <f t="shared" si="7"/>
        <v>0</v>
      </c>
      <c r="G77" s="45">
        <f t="shared" si="8"/>
        <v>0</v>
      </c>
    </row>
    <row r="78" spans="1:7" ht="18" customHeight="1">
      <c r="A78" s="394" t="s">
        <v>2885</v>
      </c>
      <c r="B78" s="239" t="s">
        <v>7604</v>
      </c>
      <c r="C78" s="209">
        <v>9673</v>
      </c>
      <c r="D78" s="214">
        <f>POA!E3677</f>
        <v>0</v>
      </c>
      <c r="E78" s="45">
        <f t="shared" si="6"/>
        <v>0</v>
      </c>
      <c r="F78" s="46">
        <f t="shared" si="7"/>
        <v>0</v>
      </c>
      <c r="G78" s="45">
        <f t="shared" si="8"/>
        <v>0</v>
      </c>
    </row>
    <row r="79" spans="1:7" ht="18" customHeight="1">
      <c r="A79" s="823" t="s">
        <v>1</v>
      </c>
      <c r="B79" s="824"/>
      <c r="C79" s="68">
        <f>SUM(C53:C78)</f>
        <v>200909.59</v>
      </c>
      <c r="D79" s="338">
        <f>SUM(D53:D78)</f>
        <v>0</v>
      </c>
      <c r="E79" s="68">
        <f>SUM(E53:E78)</f>
        <v>0</v>
      </c>
      <c r="F79" s="338">
        <f>SUM(F53:F78)</f>
        <v>0</v>
      </c>
      <c r="G79" s="68">
        <f>SUM(G53:G78)</f>
        <v>0</v>
      </c>
    </row>
    <row r="80" spans="1:7" ht="18" customHeight="1">
      <c r="A80" s="820" t="s">
        <v>7999</v>
      </c>
      <c r="B80" s="821"/>
      <c r="C80" s="821"/>
      <c r="D80" s="821"/>
      <c r="E80" s="821"/>
      <c r="F80" s="821"/>
      <c r="G80" s="822"/>
    </row>
    <row r="81" spans="1:7" ht="20.45" customHeight="1">
      <c r="A81" s="394" t="s">
        <v>1662</v>
      </c>
      <c r="B81" s="239" t="s">
        <v>7984</v>
      </c>
      <c r="C81" s="209">
        <v>2950</v>
      </c>
      <c r="D81" s="214">
        <f>POA!E3682</f>
        <v>0</v>
      </c>
      <c r="E81" s="45">
        <f>D81*C81</f>
        <v>0</v>
      </c>
      <c r="F81" s="46">
        <f t="shared" ref="F81:G85" si="9">D81/12</f>
        <v>0</v>
      </c>
      <c r="G81" s="45">
        <f t="shared" si="9"/>
        <v>0</v>
      </c>
    </row>
    <row r="82" spans="1:7" ht="20.45" customHeight="1">
      <c r="A82" s="394" t="s">
        <v>1662</v>
      </c>
      <c r="B82" s="239" t="s">
        <v>7984</v>
      </c>
      <c r="C82" s="209">
        <v>3198</v>
      </c>
      <c r="D82" s="214"/>
      <c r="E82" s="45">
        <f>D82*C82</f>
        <v>0</v>
      </c>
      <c r="F82" s="46">
        <f t="shared" ref="F82" si="10">D82/12</f>
        <v>0</v>
      </c>
      <c r="G82" s="45">
        <f t="shared" ref="G82" si="11">E82/12</f>
        <v>0</v>
      </c>
    </row>
    <row r="83" spans="1:7" ht="18" customHeight="1">
      <c r="A83" s="394" t="s">
        <v>1663</v>
      </c>
      <c r="B83" s="239" t="s">
        <v>7606</v>
      </c>
      <c r="C83" s="209">
        <v>1700</v>
      </c>
      <c r="D83" s="214">
        <f>POA!E3683</f>
        <v>0</v>
      </c>
      <c r="E83" s="45">
        <f>D83*C83</f>
        <v>0</v>
      </c>
      <c r="F83" s="46">
        <f t="shared" si="9"/>
        <v>0</v>
      </c>
      <c r="G83" s="45">
        <f t="shared" si="9"/>
        <v>0</v>
      </c>
    </row>
    <row r="84" spans="1:7" ht="18" customHeight="1">
      <c r="A84" s="394" t="s">
        <v>987</v>
      </c>
      <c r="B84" s="239" t="s">
        <v>7985</v>
      </c>
      <c r="C84" s="209">
        <v>2500</v>
      </c>
      <c r="D84" s="214">
        <f>POA!E2818</f>
        <v>0</v>
      </c>
      <c r="E84" s="45">
        <f>D84*C84</f>
        <v>0</v>
      </c>
      <c r="F84" s="46">
        <f t="shared" si="9"/>
        <v>0</v>
      </c>
      <c r="G84" s="45">
        <f t="shared" si="9"/>
        <v>0</v>
      </c>
    </row>
    <row r="85" spans="1:7" ht="18" customHeight="1">
      <c r="A85" s="394" t="s">
        <v>989</v>
      </c>
      <c r="B85" s="239" t="s">
        <v>8383</v>
      </c>
      <c r="C85" s="209">
        <v>2300</v>
      </c>
      <c r="D85" s="214">
        <f>POA!E2821</f>
        <v>0</v>
      </c>
      <c r="E85" s="45">
        <f>D85*C85</f>
        <v>0</v>
      </c>
      <c r="F85" s="46">
        <f t="shared" si="9"/>
        <v>0</v>
      </c>
      <c r="G85" s="45">
        <f t="shared" si="9"/>
        <v>0</v>
      </c>
    </row>
    <row r="86" spans="1:7" ht="18" customHeight="1">
      <c r="A86" s="823" t="s">
        <v>1</v>
      </c>
      <c r="B86" s="824"/>
      <c r="C86" s="68">
        <f>SUM(C81:C85)</f>
        <v>12648</v>
      </c>
      <c r="D86" s="338">
        <f>SUM(D81:D85)</f>
        <v>0</v>
      </c>
      <c r="E86" s="68">
        <f>SUM(E81:E85)</f>
        <v>0</v>
      </c>
      <c r="F86" s="338">
        <f>SUM(F81:F85)</f>
        <v>0</v>
      </c>
      <c r="G86" s="68">
        <f>SUM(G81:G85)</f>
        <v>0</v>
      </c>
    </row>
    <row r="87" spans="1:7" ht="18" customHeight="1">
      <c r="A87" s="820" t="s">
        <v>8505</v>
      </c>
      <c r="B87" s="821"/>
      <c r="C87" s="821"/>
      <c r="D87" s="821"/>
      <c r="E87" s="821"/>
      <c r="F87" s="821"/>
      <c r="G87" s="822"/>
    </row>
    <row r="88" spans="1:7" ht="18" customHeight="1">
      <c r="A88" s="394" t="s">
        <v>1669</v>
      </c>
      <c r="B88" s="239" t="s">
        <v>7607</v>
      </c>
      <c r="C88" s="209">
        <v>10316.5</v>
      </c>
      <c r="D88" s="214">
        <f>POA!E3689</f>
        <v>0</v>
      </c>
      <c r="E88" s="45">
        <f t="shared" ref="E88:E95" si="12">D88*C88</f>
        <v>0</v>
      </c>
      <c r="F88" s="46">
        <f t="shared" ref="F88:F95" si="13">D88/12</f>
        <v>0</v>
      </c>
      <c r="G88" s="45">
        <f t="shared" ref="G88:G95" si="14">E88/12</f>
        <v>0</v>
      </c>
    </row>
    <row r="89" spans="1:7" ht="18" customHeight="1">
      <c r="A89" s="394" t="s">
        <v>1670</v>
      </c>
      <c r="B89" s="239" t="s">
        <v>7608</v>
      </c>
      <c r="C89" s="225">
        <v>8762.2000000000007</v>
      </c>
      <c r="D89" s="214">
        <f>POA!E3690</f>
        <v>0</v>
      </c>
      <c r="E89" s="226">
        <f t="shared" si="12"/>
        <v>0</v>
      </c>
      <c r="F89" s="227">
        <f t="shared" si="13"/>
        <v>0</v>
      </c>
      <c r="G89" s="226">
        <f t="shared" si="14"/>
        <v>0</v>
      </c>
    </row>
    <row r="90" spans="1:7" ht="18" customHeight="1">
      <c r="A90" s="394" t="s">
        <v>1671</v>
      </c>
      <c r="B90" s="239" t="s">
        <v>7609</v>
      </c>
      <c r="C90" s="225">
        <v>8762.2000000000007</v>
      </c>
      <c r="D90" s="214">
        <f>POA!E3691</f>
        <v>0</v>
      </c>
      <c r="E90" s="226">
        <f t="shared" si="12"/>
        <v>0</v>
      </c>
      <c r="F90" s="227">
        <f t="shared" si="13"/>
        <v>0</v>
      </c>
      <c r="G90" s="226">
        <f t="shared" si="14"/>
        <v>0</v>
      </c>
    </row>
    <row r="91" spans="1:7" ht="18" customHeight="1">
      <c r="A91" s="394" t="s">
        <v>1673</v>
      </c>
      <c r="B91" s="239" t="s">
        <v>7610</v>
      </c>
      <c r="C91" s="225">
        <v>9820.6</v>
      </c>
      <c r="D91" s="214">
        <f>POA!E3693</f>
        <v>0</v>
      </c>
      <c r="E91" s="226">
        <f t="shared" si="12"/>
        <v>0</v>
      </c>
      <c r="F91" s="227">
        <f t="shared" si="13"/>
        <v>0</v>
      </c>
      <c r="G91" s="226">
        <f t="shared" si="14"/>
        <v>0</v>
      </c>
    </row>
    <row r="92" spans="1:7" ht="18" customHeight="1">
      <c r="A92" s="394" t="s">
        <v>1675</v>
      </c>
      <c r="B92" s="239" t="s">
        <v>7611</v>
      </c>
      <c r="C92" s="225">
        <v>10223.799999999999</v>
      </c>
      <c r="D92" s="214">
        <f>POA!E3695</f>
        <v>0</v>
      </c>
      <c r="E92" s="226">
        <f t="shared" si="12"/>
        <v>0</v>
      </c>
      <c r="F92" s="227">
        <f t="shared" si="13"/>
        <v>0</v>
      </c>
      <c r="G92" s="226">
        <f t="shared" si="14"/>
        <v>0</v>
      </c>
    </row>
    <row r="93" spans="1:7" ht="18" customHeight="1">
      <c r="A93" s="394" t="s">
        <v>1677</v>
      </c>
      <c r="B93" s="239" t="s">
        <v>7612</v>
      </c>
      <c r="C93" s="225">
        <v>12696.76</v>
      </c>
      <c r="D93" s="214">
        <f>POA!E3697</f>
        <v>0</v>
      </c>
      <c r="E93" s="226">
        <f t="shared" si="12"/>
        <v>0</v>
      </c>
      <c r="F93" s="227">
        <f t="shared" si="13"/>
        <v>0</v>
      </c>
      <c r="G93" s="226">
        <f t="shared" si="14"/>
        <v>0</v>
      </c>
    </row>
    <row r="94" spans="1:7" ht="18" customHeight="1">
      <c r="A94" s="394" t="s">
        <v>1679</v>
      </c>
      <c r="B94" s="239" t="s">
        <v>7613</v>
      </c>
      <c r="C94" s="225">
        <v>12696.76</v>
      </c>
      <c r="D94" s="214">
        <f>POA!E3699</f>
        <v>0</v>
      </c>
      <c r="E94" s="226">
        <f t="shared" si="12"/>
        <v>0</v>
      </c>
      <c r="F94" s="227">
        <f t="shared" si="13"/>
        <v>0</v>
      </c>
      <c r="G94" s="226">
        <f t="shared" si="14"/>
        <v>0</v>
      </c>
    </row>
    <row r="95" spans="1:7" ht="18" customHeight="1">
      <c r="A95" s="394" t="s">
        <v>1680</v>
      </c>
      <c r="B95" s="239" t="s">
        <v>7614</v>
      </c>
      <c r="C95" s="225">
        <v>3305.04</v>
      </c>
      <c r="D95" s="214">
        <f>POA!E3700</f>
        <v>0</v>
      </c>
      <c r="E95" s="226">
        <f t="shared" si="12"/>
        <v>0</v>
      </c>
      <c r="F95" s="227">
        <f t="shared" si="13"/>
        <v>0</v>
      </c>
      <c r="G95" s="226">
        <f t="shared" si="14"/>
        <v>0</v>
      </c>
    </row>
    <row r="96" spans="1:7" ht="18" customHeight="1">
      <c r="A96" s="823" t="s">
        <v>1</v>
      </c>
      <c r="B96" s="824"/>
      <c r="C96" s="68">
        <f>SUM(C88:C95)</f>
        <v>76583.86</v>
      </c>
      <c r="D96" s="338">
        <f>SUM(D88:D95)</f>
        <v>0</v>
      </c>
      <c r="E96" s="68">
        <f>SUM(E88:E95)</f>
        <v>0</v>
      </c>
      <c r="F96" s="338">
        <f>SUM(F88:F95)</f>
        <v>0</v>
      </c>
      <c r="G96" s="68">
        <f>SUM(G88:G95)</f>
        <v>0</v>
      </c>
    </row>
    <row r="97" spans="1:7" ht="18" customHeight="1">
      <c r="A97" s="820" t="s">
        <v>8384</v>
      </c>
      <c r="B97" s="821"/>
      <c r="C97" s="821"/>
      <c r="D97" s="821"/>
      <c r="E97" s="821"/>
      <c r="F97" s="821"/>
      <c r="G97" s="822"/>
    </row>
    <row r="98" spans="1:7" ht="18" customHeight="1">
      <c r="A98" s="394" t="s">
        <v>1682</v>
      </c>
      <c r="B98" s="239" t="s">
        <v>7615</v>
      </c>
      <c r="C98" s="225">
        <v>12573.22</v>
      </c>
      <c r="D98" s="214">
        <f>POA!E3702</f>
        <v>0</v>
      </c>
      <c r="E98" s="226">
        <f t="shared" ref="E98:E104" si="15">D98*C98</f>
        <v>0</v>
      </c>
      <c r="F98" s="227">
        <f t="shared" ref="F98:F104" si="16">D98/12</f>
        <v>0</v>
      </c>
      <c r="G98" s="226">
        <f t="shared" ref="G98:G104" si="17">E98/12</f>
        <v>0</v>
      </c>
    </row>
    <row r="99" spans="1:7" ht="18" customHeight="1">
      <c r="A99" s="394" t="s">
        <v>1684</v>
      </c>
      <c r="B99" s="239" t="s">
        <v>8385</v>
      </c>
      <c r="C99" s="225">
        <v>10727.8</v>
      </c>
      <c r="D99" s="214">
        <f>POA!E3704</f>
        <v>0</v>
      </c>
      <c r="E99" s="226">
        <f t="shared" si="15"/>
        <v>0</v>
      </c>
      <c r="F99" s="227">
        <f t="shared" si="16"/>
        <v>0</v>
      </c>
      <c r="G99" s="226">
        <f t="shared" si="17"/>
        <v>0</v>
      </c>
    </row>
    <row r="100" spans="1:7" ht="18" customHeight="1">
      <c r="A100" s="394" t="s">
        <v>1685</v>
      </c>
      <c r="B100" s="239" t="s">
        <v>7616</v>
      </c>
      <c r="C100" s="225">
        <v>14000</v>
      </c>
      <c r="D100" s="214">
        <f>POA!E3706</f>
        <v>0</v>
      </c>
      <c r="E100" s="226">
        <f t="shared" si="15"/>
        <v>0</v>
      </c>
      <c r="F100" s="227">
        <f t="shared" si="16"/>
        <v>0</v>
      </c>
      <c r="G100" s="226">
        <f t="shared" si="17"/>
        <v>0</v>
      </c>
    </row>
    <row r="101" spans="1:7" ht="18" customHeight="1">
      <c r="A101" s="394" t="s">
        <v>1687</v>
      </c>
      <c r="B101" s="239" t="s">
        <v>7605</v>
      </c>
      <c r="C101" s="225">
        <v>14000</v>
      </c>
      <c r="D101" s="214">
        <f>POA!E3708</f>
        <v>0</v>
      </c>
      <c r="E101" s="226">
        <f t="shared" si="15"/>
        <v>0</v>
      </c>
      <c r="F101" s="227">
        <f t="shared" si="16"/>
        <v>0</v>
      </c>
      <c r="G101" s="226">
        <f t="shared" si="17"/>
        <v>0</v>
      </c>
    </row>
    <row r="102" spans="1:7" ht="18" customHeight="1">
      <c r="A102" s="394" t="s">
        <v>2888</v>
      </c>
      <c r="B102" s="239" t="s">
        <v>7617</v>
      </c>
      <c r="C102" s="225">
        <v>14000</v>
      </c>
      <c r="D102" s="214">
        <f>POA!E3709</f>
        <v>0</v>
      </c>
      <c r="E102" s="226">
        <f t="shared" si="15"/>
        <v>0</v>
      </c>
      <c r="F102" s="227">
        <f t="shared" si="16"/>
        <v>0</v>
      </c>
      <c r="G102" s="226">
        <f t="shared" si="17"/>
        <v>0</v>
      </c>
    </row>
    <row r="103" spans="1:7" ht="18" customHeight="1">
      <c r="A103" s="394" t="s">
        <v>1688</v>
      </c>
      <c r="B103" s="239" t="s">
        <v>7618</v>
      </c>
      <c r="C103" s="225">
        <v>14000</v>
      </c>
      <c r="D103" s="214">
        <f>POA!E3710</f>
        <v>0</v>
      </c>
      <c r="E103" s="226">
        <f t="shared" si="15"/>
        <v>0</v>
      </c>
      <c r="F103" s="227">
        <f t="shared" si="16"/>
        <v>0</v>
      </c>
      <c r="G103" s="226">
        <f t="shared" si="17"/>
        <v>0</v>
      </c>
    </row>
    <row r="104" spans="1:7" ht="18" customHeight="1">
      <c r="A104" s="394" t="s">
        <v>2889</v>
      </c>
      <c r="B104" s="239" t="s">
        <v>7619</v>
      </c>
      <c r="C104" s="225">
        <v>14000</v>
      </c>
      <c r="D104" s="214">
        <f>POA!E3711</f>
        <v>0</v>
      </c>
      <c r="E104" s="226">
        <f t="shared" si="15"/>
        <v>0</v>
      </c>
      <c r="F104" s="227">
        <f t="shared" si="16"/>
        <v>0</v>
      </c>
      <c r="G104" s="226">
        <f t="shared" si="17"/>
        <v>0</v>
      </c>
    </row>
    <row r="105" spans="1:7" ht="18" customHeight="1">
      <c r="A105" s="823" t="s">
        <v>1</v>
      </c>
      <c r="B105" s="824"/>
      <c r="C105" s="68">
        <f>SUM(C98:C104)</f>
        <v>93301.01999999999</v>
      </c>
      <c r="D105" s="338">
        <f>SUM(D98:D104)</f>
        <v>0</v>
      </c>
      <c r="E105" s="68">
        <f>SUM(E98:E104)</f>
        <v>0</v>
      </c>
      <c r="F105" s="338">
        <f>SUM(F98:F104)</f>
        <v>0</v>
      </c>
      <c r="G105" s="68">
        <f>SUM(G98:G104)</f>
        <v>0</v>
      </c>
    </row>
    <row r="106" spans="1:7" ht="18" customHeight="1">
      <c r="A106" s="820" t="s">
        <v>8386</v>
      </c>
      <c r="B106" s="821"/>
      <c r="C106" s="821"/>
      <c r="D106" s="821"/>
      <c r="E106" s="821"/>
      <c r="F106" s="821"/>
      <c r="G106" s="822"/>
    </row>
    <row r="107" spans="1:7" ht="22.15" customHeight="1">
      <c r="A107" s="394" t="s">
        <v>1689</v>
      </c>
      <c r="B107" s="239" t="s">
        <v>7620</v>
      </c>
      <c r="C107" s="225">
        <v>900</v>
      </c>
      <c r="D107" s="214">
        <f>POA!E3712</f>
        <v>0</v>
      </c>
      <c r="E107" s="226">
        <f>D107*C107</f>
        <v>0</v>
      </c>
      <c r="F107" s="227">
        <f t="shared" ref="F107:G109" si="18">D107/12</f>
        <v>0</v>
      </c>
      <c r="G107" s="226">
        <f t="shared" si="18"/>
        <v>0</v>
      </c>
    </row>
    <row r="108" spans="1:7" ht="18" customHeight="1">
      <c r="A108" s="394" t="s">
        <v>1693</v>
      </c>
      <c r="B108" s="239" t="s">
        <v>7621</v>
      </c>
      <c r="C108" s="225">
        <v>1400</v>
      </c>
      <c r="D108" s="214">
        <f>POA!E3718</f>
        <v>0</v>
      </c>
      <c r="E108" s="226">
        <f>D108*C108</f>
        <v>0</v>
      </c>
      <c r="F108" s="227">
        <f t="shared" si="18"/>
        <v>0</v>
      </c>
      <c r="G108" s="226">
        <f t="shared" si="18"/>
        <v>0</v>
      </c>
    </row>
    <row r="109" spans="1:7" ht="18" customHeight="1">
      <c r="A109" s="397" t="s">
        <v>2897</v>
      </c>
      <c r="B109" s="396" t="s">
        <v>8117</v>
      </c>
      <c r="C109" s="225">
        <v>16105.41</v>
      </c>
      <c r="D109" s="214">
        <f>POA!E2825</f>
        <v>0</v>
      </c>
      <c r="E109" s="226">
        <f>D109*C109</f>
        <v>0</v>
      </c>
      <c r="F109" s="227">
        <f t="shared" si="18"/>
        <v>0</v>
      </c>
      <c r="G109" s="226">
        <f t="shared" si="18"/>
        <v>0</v>
      </c>
    </row>
    <row r="110" spans="1:7" ht="18" customHeight="1">
      <c r="A110" s="823" t="s">
        <v>1</v>
      </c>
      <c r="B110" s="824"/>
      <c r="C110" s="68">
        <f>SUM(C107:C109)</f>
        <v>18405.41</v>
      </c>
      <c r="D110" s="338">
        <f>SUM(D107:D109)</f>
        <v>0</v>
      </c>
      <c r="E110" s="68">
        <f>SUM(E107:E109)</f>
        <v>0</v>
      </c>
      <c r="F110" s="338">
        <f>SUM(F107:F109)</f>
        <v>0</v>
      </c>
      <c r="G110" s="68">
        <f>SUM(G107:G109)</f>
        <v>0</v>
      </c>
    </row>
    <row r="111" spans="1:7" ht="18" customHeight="1">
      <c r="A111" s="820" t="s">
        <v>8506</v>
      </c>
      <c r="B111" s="821"/>
      <c r="C111" s="821"/>
      <c r="D111" s="821"/>
      <c r="E111" s="821"/>
      <c r="F111" s="821"/>
      <c r="G111" s="822"/>
    </row>
    <row r="112" spans="1:7" ht="18" customHeight="1">
      <c r="A112" s="394" t="s">
        <v>1696</v>
      </c>
      <c r="B112" s="239" t="s">
        <v>8387</v>
      </c>
      <c r="C112" s="225">
        <v>6000</v>
      </c>
      <c r="D112" s="214">
        <f>POA!E3730</f>
        <v>0</v>
      </c>
      <c r="E112" s="226">
        <f t="shared" ref="E112:E125" si="19">D112*C112</f>
        <v>0</v>
      </c>
      <c r="F112" s="227">
        <f t="shared" ref="F112:F125" si="20">D112/12</f>
        <v>0</v>
      </c>
      <c r="G112" s="226">
        <f t="shared" ref="G112:G125" si="21">E112/12</f>
        <v>0</v>
      </c>
    </row>
    <row r="113" spans="1:7" ht="18" customHeight="1">
      <c r="A113" s="394" t="s">
        <v>1697</v>
      </c>
      <c r="B113" s="239" t="s">
        <v>7622</v>
      </c>
      <c r="C113" s="225">
        <v>11815.81</v>
      </c>
      <c r="D113" s="214">
        <f>POA!E3731</f>
        <v>0</v>
      </c>
      <c r="E113" s="226">
        <f t="shared" si="19"/>
        <v>0</v>
      </c>
      <c r="F113" s="227">
        <f t="shared" si="20"/>
        <v>0</v>
      </c>
      <c r="G113" s="226">
        <f t="shared" si="21"/>
        <v>0</v>
      </c>
    </row>
    <row r="114" spans="1:7" ht="18" customHeight="1">
      <c r="A114" s="394" t="s">
        <v>1698</v>
      </c>
      <c r="B114" s="239" t="s">
        <v>7623</v>
      </c>
      <c r="C114" s="225">
        <v>12845.65</v>
      </c>
      <c r="D114" s="214">
        <f>POA!E3732</f>
        <v>0</v>
      </c>
      <c r="E114" s="226">
        <f t="shared" si="19"/>
        <v>0</v>
      </c>
      <c r="F114" s="227">
        <f t="shared" si="20"/>
        <v>0</v>
      </c>
      <c r="G114" s="226">
        <f t="shared" si="21"/>
        <v>0</v>
      </c>
    </row>
    <row r="115" spans="1:7" ht="18" customHeight="1">
      <c r="A115" s="394" t="s">
        <v>1699</v>
      </c>
      <c r="B115" s="239" t="s">
        <v>8388</v>
      </c>
      <c r="C115" s="225">
        <v>6445.05</v>
      </c>
      <c r="D115" s="214">
        <f>POA!E3733</f>
        <v>0</v>
      </c>
      <c r="E115" s="226">
        <f t="shared" si="19"/>
        <v>0</v>
      </c>
      <c r="F115" s="227">
        <f t="shared" si="20"/>
        <v>0</v>
      </c>
      <c r="G115" s="226">
        <f t="shared" si="21"/>
        <v>0</v>
      </c>
    </row>
    <row r="116" spans="1:7" ht="18" customHeight="1">
      <c r="A116" s="394" t="s">
        <v>1700</v>
      </c>
      <c r="B116" s="239" t="s">
        <v>8389</v>
      </c>
      <c r="C116" s="225">
        <v>10063.81</v>
      </c>
      <c r="D116" s="214">
        <f>POA!E3734</f>
        <v>0</v>
      </c>
      <c r="E116" s="226">
        <f t="shared" si="19"/>
        <v>0</v>
      </c>
      <c r="F116" s="227">
        <f t="shared" si="20"/>
        <v>0</v>
      </c>
      <c r="G116" s="226">
        <f t="shared" si="21"/>
        <v>0</v>
      </c>
    </row>
    <row r="117" spans="1:7" ht="21.6" customHeight="1">
      <c r="A117" s="394" t="s">
        <v>1701</v>
      </c>
      <c r="B117" s="239" t="s">
        <v>8390</v>
      </c>
      <c r="C117" s="209">
        <v>37615.199999999997</v>
      </c>
      <c r="D117" s="214">
        <f>POA!E3735</f>
        <v>0</v>
      </c>
      <c r="E117" s="45">
        <f t="shared" si="19"/>
        <v>0</v>
      </c>
      <c r="F117" s="46">
        <f t="shared" si="20"/>
        <v>0</v>
      </c>
      <c r="G117" s="45">
        <f t="shared" si="21"/>
        <v>0</v>
      </c>
    </row>
    <row r="118" spans="1:7" ht="18" customHeight="1">
      <c r="A118" s="394" t="s">
        <v>1702</v>
      </c>
      <c r="B118" s="239" t="s">
        <v>8391</v>
      </c>
      <c r="C118" s="209">
        <v>25547.119999999999</v>
      </c>
      <c r="D118" s="214">
        <f>POA!E3736</f>
        <v>0</v>
      </c>
      <c r="E118" s="45">
        <f t="shared" si="19"/>
        <v>0</v>
      </c>
      <c r="F118" s="46">
        <f t="shared" si="20"/>
        <v>0</v>
      </c>
      <c r="G118" s="45">
        <f t="shared" si="21"/>
        <v>0</v>
      </c>
    </row>
    <row r="119" spans="1:7" ht="18" customHeight="1">
      <c r="A119" s="394" t="s">
        <v>1703</v>
      </c>
      <c r="B119" s="239" t="s">
        <v>8392</v>
      </c>
      <c r="C119" s="209">
        <v>38534.620000000003</v>
      </c>
      <c r="D119" s="214">
        <f>POA!E3737</f>
        <v>0</v>
      </c>
      <c r="E119" s="45">
        <f t="shared" si="19"/>
        <v>0</v>
      </c>
      <c r="F119" s="46">
        <f t="shared" si="20"/>
        <v>0</v>
      </c>
      <c r="G119" s="45">
        <f t="shared" si="21"/>
        <v>0</v>
      </c>
    </row>
    <row r="120" spans="1:7" ht="18" customHeight="1">
      <c r="A120" s="394" t="s">
        <v>1703</v>
      </c>
      <c r="B120" s="240" t="s">
        <v>8393</v>
      </c>
      <c r="C120" s="209">
        <v>45534.62</v>
      </c>
      <c r="D120" s="214">
        <f>POA!E3737</f>
        <v>0</v>
      </c>
      <c r="E120" s="45">
        <f t="shared" si="19"/>
        <v>0</v>
      </c>
      <c r="F120" s="46">
        <f t="shared" si="20"/>
        <v>0</v>
      </c>
      <c r="G120" s="45">
        <f t="shared" si="21"/>
        <v>0</v>
      </c>
    </row>
    <row r="121" spans="1:7" ht="18" customHeight="1">
      <c r="A121" s="394" t="s">
        <v>1704</v>
      </c>
      <c r="B121" s="239" t="s">
        <v>8394</v>
      </c>
      <c r="C121" s="209">
        <v>7369.79</v>
      </c>
      <c r="D121" s="214">
        <f>POA!E3738</f>
        <v>0</v>
      </c>
      <c r="E121" s="45">
        <f t="shared" si="19"/>
        <v>0</v>
      </c>
      <c r="F121" s="46">
        <f t="shared" si="20"/>
        <v>0</v>
      </c>
      <c r="G121" s="45">
        <f t="shared" si="21"/>
        <v>0</v>
      </c>
    </row>
    <row r="122" spans="1:7" ht="18" customHeight="1">
      <c r="A122" s="394" t="s">
        <v>1706</v>
      </c>
      <c r="B122" s="239" t="s">
        <v>7624</v>
      </c>
      <c r="C122" s="209">
        <v>11815.81</v>
      </c>
      <c r="D122" s="214">
        <f>POA!E3740</f>
        <v>0</v>
      </c>
      <c r="E122" s="45">
        <f t="shared" si="19"/>
        <v>0</v>
      </c>
      <c r="F122" s="46">
        <f t="shared" si="20"/>
        <v>0</v>
      </c>
      <c r="G122" s="45">
        <f t="shared" si="21"/>
        <v>0</v>
      </c>
    </row>
    <row r="123" spans="1:7" ht="18" customHeight="1">
      <c r="A123" s="394" t="s">
        <v>1707</v>
      </c>
      <c r="B123" s="239" t="s">
        <v>7625</v>
      </c>
      <c r="C123" s="209">
        <v>71645.81</v>
      </c>
      <c r="D123" s="214">
        <f>POA!E3741</f>
        <v>0</v>
      </c>
      <c r="E123" s="45">
        <f t="shared" si="19"/>
        <v>0</v>
      </c>
      <c r="F123" s="46">
        <f t="shared" si="20"/>
        <v>0</v>
      </c>
      <c r="G123" s="45">
        <f t="shared" si="21"/>
        <v>0</v>
      </c>
    </row>
    <row r="124" spans="1:7" ht="18" customHeight="1">
      <c r="A124" s="394" t="s">
        <v>1707</v>
      </c>
      <c r="B124" s="240" t="s">
        <v>7626</v>
      </c>
      <c r="C124" s="209">
        <v>12506.87</v>
      </c>
      <c r="D124" s="214">
        <f>POA!E3741</f>
        <v>0</v>
      </c>
      <c r="E124" s="45">
        <f t="shared" si="19"/>
        <v>0</v>
      </c>
      <c r="F124" s="46">
        <f t="shared" si="20"/>
        <v>0</v>
      </c>
      <c r="G124" s="45">
        <f t="shared" si="21"/>
        <v>0</v>
      </c>
    </row>
    <row r="125" spans="1:7" ht="18" customHeight="1">
      <c r="A125" s="394" t="s">
        <v>1707</v>
      </c>
      <c r="B125" s="240" t="s">
        <v>7627</v>
      </c>
      <c r="C125" s="209">
        <v>30345.81</v>
      </c>
      <c r="D125" s="214">
        <f>POA!E3741</f>
        <v>0</v>
      </c>
      <c r="E125" s="45">
        <f t="shared" si="19"/>
        <v>0</v>
      </c>
      <c r="F125" s="46">
        <f t="shared" si="20"/>
        <v>0</v>
      </c>
      <c r="G125" s="45">
        <f t="shared" si="21"/>
        <v>0</v>
      </c>
    </row>
    <row r="126" spans="1:7" ht="18" customHeight="1">
      <c r="A126" s="823" t="s">
        <v>1</v>
      </c>
      <c r="B126" s="824"/>
      <c r="C126" s="68">
        <f>SUM(C112:C125)</f>
        <v>328085.96999999997</v>
      </c>
      <c r="D126" s="338">
        <f>SUM(D112:D125)</f>
        <v>0</v>
      </c>
      <c r="E126" s="68">
        <f>SUM(E112:E125)</f>
        <v>0</v>
      </c>
      <c r="F126" s="338">
        <f>SUM(F112:F125)</f>
        <v>0</v>
      </c>
      <c r="G126" s="68">
        <f>SUM(G112:G125)</f>
        <v>0</v>
      </c>
    </row>
    <row r="127" spans="1:7" ht="18" customHeight="1">
      <c r="A127" s="820" t="s">
        <v>8395</v>
      </c>
      <c r="B127" s="821"/>
      <c r="C127" s="821"/>
      <c r="D127" s="821"/>
      <c r="E127" s="821"/>
      <c r="F127" s="821"/>
      <c r="G127" s="822"/>
    </row>
    <row r="128" spans="1:7" ht="18" customHeight="1">
      <c r="A128" s="222" t="s">
        <v>992</v>
      </c>
      <c r="B128" s="211" t="s">
        <v>7535</v>
      </c>
      <c r="C128" s="209">
        <v>1470</v>
      </c>
      <c r="D128" s="214">
        <f>POA!E2830</f>
        <v>0</v>
      </c>
      <c r="E128" s="45">
        <f t="shared" ref="E128:E144" si="22">D128*C128</f>
        <v>0</v>
      </c>
      <c r="F128" s="46">
        <f t="shared" ref="F128:F144" si="23">D128/12</f>
        <v>0</v>
      </c>
      <c r="G128" s="45">
        <f t="shared" ref="G128:G144" si="24">E128/12</f>
        <v>0</v>
      </c>
    </row>
    <row r="129" spans="1:7" ht="18" customHeight="1">
      <c r="A129" s="222" t="s">
        <v>993</v>
      </c>
      <c r="B129" s="211" t="s">
        <v>7536</v>
      </c>
      <c r="C129" s="209">
        <v>1580</v>
      </c>
      <c r="D129" s="214">
        <f>POA!E2831</f>
        <v>0</v>
      </c>
      <c r="E129" s="45">
        <f t="shared" si="22"/>
        <v>0</v>
      </c>
      <c r="F129" s="46">
        <f t="shared" si="23"/>
        <v>0</v>
      </c>
      <c r="G129" s="45">
        <f t="shared" si="24"/>
        <v>0</v>
      </c>
    </row>
    <row r="130" spans="1:7" ht="18" customHeight="1">
      <c r="A130" s="222" t="s">
        <v>994</v>
      </c>
      <c r="B130" s="211" t="s">
        <v>7537</v>
      </c>
      <c r="C130" s="209">
        <v>1789</v>
      </c>
      <c r="D130" s="214">
        <f>POA!E2832</f>
        <v>0</v>
      </c>
      <c r="E130" s="45">
        <f t="shared" si="22"/>
        <v>0</v>
      </c>
      <c r="F130" s="46">
        <f t="shared" si="23"/>
        <v>0</v>
      </c>
      <c r="G130" s="45">
        <f t="shared" si="24"/>
        <v>0</v>
      </c>
    </row>
    <row r="131" spans="1:7" ht="18" customHeight="1">
      <c r="A131" s="222" t="s">
        <v>997</v>
      </c>
      <c r="B131" s="211" t="s">
        <v>7538</v>
      </c>
      <c r="C131" s="209">
        <v>3450</v>
      </c>
      <c r="D131" s="214">
        <f>POA!E2838</f>
        <v>0</v>
      </c>
      <c r="E131" s="45">
        <f t="shared" si="22"/>
        <v>0</v>
      </c>
      <c r="F131" s="46">
        <f t="shared" si="23"/>
        <v>0</v>
      </c>
      <c r="G131" s="45">
        <f t="shared" si="24"/>
        <v>0</v>
      </c>
    </row>
    <row r="132" spans="1:7" ht="18" customHeight="1">
      <c r="A132" s="222" t="s">
        <v>998</v>
      </c>
      <c r="B132" s="211" t="s">
        <v>7539</v>
      </c>
      <c r="C132" s="209">
        <v>8000</v>
      </c>
      <c r="D132" s="214">
        <f>POA!E2839</f>
        <v>0</v>
      </c>
      <c r="E132" s="45">
        <f t="shared" si="22"/>
        <v>0</v>
      </c>
      <c r="F132" s="46">
        <f t="shared" si="23"/>
        <v>0</v>
      </c>
      <c r="G132" s="45">
        <f t="shared" si="24"/>
        <v>0</v>
      </c>
    </row>
    <row r="133" spans="1:7" ht="18" customHeight="1">
      <c r="A133" s="222" t="s">
        <v>999</v>
      </c>
      <c r="B133" s="211" t="s">
        <v>7540</v>
      </c>
      <c r="C133" s="209">
        <v>5100</v>
      </c>
      <c r="D133" s="214">
        <f>POA!E2840</f>
        <v>0</v>
      </c>
      <c r="E133" s="45">
        <f t="shared" si="22"/>
        <v>0</v>
      </c>
      <c r="F133" s="46">
        <f t="shared" si="23"/>
        <v>0</v>
      </c>
      <c r="G133" s="45">
        <f t="shared" si="24"/>
        <v>0</v>
      </c>
    </row>
    <row r="134" spans="1:7" ht="18" customHeight="1">
      <c r="A134" s="222" t="s">
        <v>2926</v>
      </c>
      <c r="B134" s="211" t="s">
        <v>7523</v>
      </c>
      <c r="C134" s="209">
        <v>2205</v>
      </c>
      <c r="D134" s="214">
        <f>POA!E2844</f>
        <v>0</v>
      </c>
      <c r="E134" s="45">
        <f t="shared" si="22"/>
        <v>0</v>
      </c>
      <c r="F134" s="46">
        <f t="shared" si="23"/>
        <v>0</v>
      </c>
      <c r="G134" s="45">
        <f t="shared" si="24"/>
        <v>0</v>
      </c>
    </row>
    <row r="135" spans="1:7" ht="18" customHeight="1">
      <c r="A135" s="222" t="s">
        <v>1001</v>
      </c>
      <c r="B135" s="211" t="s">
        <v>7541</v>
      </c>
      <c r="C135" s="209">
        <v>5100</v>
      </c>
      <c r="D135" s="214">
        <f>POA!E2846</f>
        <v>0</v>
      </c>
      <c r="E135" s="45">
        <f t="shared" si="22"/>
        <v>0</v>
      </c>
      <c r="F135" s="46">
        <f t="shared" si="23"/>
        <v>0</v>
      </c>
      <c r="G135" s="45">
        <f t="shared" si="24"/>
        <v>0</v>
      </c>
    </row>
    <row r="136" spans="1:7" ht="18" customHeight="1">
      <c r="A136" s="222" t="s">
        <v>1002</v>
      </c>
      <c r="B136" s="211" t="s">
        <v>7542</v>
      </c>
      <c r="C136" s="225">
        <v>5100</v>
      </c>
      <c r="D136" s="214">
        <f>POA!E2847</f>
        <v>0</v>
      </c>
      <c r="E136" s="226">
        <f t="shared" si="22"/>
        <v>0</v>
      </c>
      <c r="F136" s="227">
        <f t="shared" si="23"/>
        <v>0</v>
      </c>
      <c r="G136" s="226">
        <f t="shared" si="24"/>
        <v>0</v>
      </c>
    </row>
    <row r="137" spans="1:7" ht="18" customHeight="1">
      <c r="A137" s="222" t="s">
        <v>1005</v>
      </c>
      <c r="B137" s="211" t="s">
        <v>7543</v>
      </c>
      <c r="C137" s="209">
        <v>3850</v>
      </c>
      <c r="D137" s="214">
        <f>POA!E2851</f>
        <v>0</v>
      </c>
      <c r="E137" s="45">
        <f t="shared" si="22"/>
        <v>0</v>
      </c>
      <c r="F137" s="46">
        <f t="shared" si="23"/>
        <v>0</v>
      </c>
      <c r="G137" s="45">
        <f t="shared" si="24"/>
        <v>0</v>
      </c>
    </row>
    <row r="138" spans="1:7" ht="18" customHeight="1">
      <c r="A138" s="222" t="s">
        <v>1008</v>
      </c>
      <c r="B138" s="211" t="s">
        <v>7544</v>
      </c>
      <c r="C138" s="209">
        <v>5100</v>
      </c>
      <c r="D138" s="214">
        <f>POA!E2853</f>
        <v>0</v>
      </c>
      <c r="E138" s="45">
        <f t="shared" si="22"/>
        <v>0</v>
      </c>
      <c r="F138" s="46">
        <f t="shared" si="23"/>
        <v>0</v>
      </c>
      <c r="G138" s="45">
        <f t="shared" si="24"/>
        <v>0</v>
      </c>
    </row>
    <row r="139" spans="1:7" ht="18" customHeight="1">
      <c r="A139" s="222" t="s">
        <v>1010</v>
      </c>
      <c r="B139" s="211" t="s">
        <v>7545</v>
      </c>
      <c r="C139" s="209">
        <v>1250</v>
      </c>
      <c r="D139" s="214">
        <f>POA!E2857</f>
        <v>0</v>
      </c>
      <c r="E139" s="45">
        <f t="shared" si="22"/>
        <v>0</v>
      </c>
      <c r="F139" s="46">
        <f t="shared" si="23"/>
        <v>0</v>
      </c>
      <c r="G139" s="45">
        <f t="shared" si="24"/>
        <v>0</v>
      </c>
    </row>
    <row r="140" spans="1:7" ht="18" customHeight="1">
      <c r="A140" s="222" t="s">
        <v>1011</v>
      </c>
      <c r="B140" s="211" t="s">
        <v>7549</v>
      </c>
      <c r="C140" s="209">
        <v>4500</v>
      </c>
      <c r="D140" s="214">
        <f>POA!E2859</f>
        <v>0</v>
      </c>
      <c r="E140" s="45">
        <f t="shared" si="22"/>
        <v>0</v>
      </c>
      <c r="F140" s="46">
        <f t="shared" si="23"/>
        <v>0</v>
      </c>
      <c r="G140" s="45">
        <f t="shared" si="24"/>
        <v>0</v>
      </c>
    </row>
    <row r="141" spans="1:7" ht="18" customHeight="1">
      <c r="A141" s="222" t="s">
        <v>1013</v>
      </c>
      <c r="B141" s="211" t="s">
        <v>7546</v>
      </c>
      <c r="C141" s="209">
        <v>1820</v>
      </c>
      <c r="D141" s="214">
        <f>POA!E2861</f>
        <v>0</v>
      </c>
      <c r="E141" s="45">
        <f t="shared" si="22"/>
        <v>0</v>
      </c>
      <c r="F141" s="46">
        <f t="shared" si="23"/>
        <v>0</v>
      </c>
      <c r="G141" s="45">
        <f t="shared" si="24"/>
        <v>0</v>
      </c>
    </row>
    <row r="142" spans="1:7" ht="18" customHeight="1">
      <c r="A142" s="222" t="s">
        <v>1014</v>
      </c>
      <c r="B142" s="211" t="s">
        <v>8320</v>
      </c>
      <c r="C142" s="209">
        <v>2111.65</v>
      </c>
      <c r="D142" s="214">
        <f>POA!E2864</f>
        <v>0</v>
      </c>
      <c r="E142" s="45">
        <f t="shared" ref="E142" si="25">D142*C142</f>
        <v>0</v>
      </c>
      <c r="F142" s="46">
        <f t="shared" ref="F142" si="26">D142/12</f>
        <v>0</v>
      </c>
      <c r="G142" s="45">
        <f t="shared" ref="G142" si="27">E142/12</f>
        <v>0</v>
      </c>
    </row>
    <row r="143" spans="1:7" ht="18" customHeight="1">
      <c r="A143" s="210" t="s">
        <v>5494</v>
      </c>
      <c r="B143" s="222" t="s">
        <v>7524</v>
      </c>
      <c r="C143" s="209">
        <v>1800</v>
      </c>
      <c r="D143" s="214">
        <f>POA!E4365</f>
        <v>0</v>
      </c>
      <c r="E143" s="45">
        <f t="shared" si="22"/>
        <v>0</v>
      </c>
      <c r="F143" s="46">
        <f t="shared" si="23"/>
        <v>0</v>
      </c>
      <c r="G143" s="45">
        <f t="shared" si="24"/>
        <v>0</v>
      </c>
    </row>
    <row r="144" spans="1:7" ht="18" customHeight="1">
      <c r="A144" s="392" t="s">
        <v>5496</v>
      </c>
      <c r="B144" s="222" t="s">
        <v>7525</v>
      </c>
      <c r="C144" s="209">
        <v>2070</v>
      </c>
      <c r="D144" s="214">
        <f>POA!E4366</f>
        <v>0</v>
      </c>
      <c r="E144" s="45">
        <f t="shared" si="22"/>
        <v>0</v>
      </c>
      <c r="F144" s="46">
        <f t="shared" si="23"/>
        <v>0</v>
      </c>
      <c r="G144" s="45">
        <f t="shared" si="24"/>
        <v>0</v>
      </c>
    </row>
    <row r="145" spans="1:7" ht="18" customHeight="1">
      <c r="A145" s="823" t="s">
        <v>1</v>
      </c>
      <c r="B145" s="824"/>
      <c r="C145" s="68">
        <f>SUM(C128:C144)</f>
        <v>56295.65</v>
      </c>
      <c r="D145" s="338">
        <f>SUM(D128:D144)</f>
        <v>0</v>
      </c>
      <c r="E145" s="68">
        <f>SUM(E128:E144)</f>
        <v>0</v>
      </c>
      <c r="F145" s="338">
        <f>SUM(F128:F144)</f>
        <v>0</v>
      </c>
      <c r="G145" s="68">
        <f>SUM(G128:G144)</f>
        <v>0</v>
      </c>
    </row>
    <row r="146" spans="1:7" ht="18" customHeight="1">
      <c r="A146" s="837" t="s">
        <v>8396</v>
      </c>
      <c r="B146" s="838"/>
      <c r="C146" s="838"/>
      <c r="D146" s="838"/>
      <c r="E146" s="838"/>
      <c r="F146" s="838"/>
      <c r="G146" s="839"/>
    </row>
    <row r="147" spans="1:7" ht="18" customHeight="1">
      <c r="A147" s="428" t="s">
        <v>1016</v>
      </c>
      <c r="B147" s="429" t="s">
        <v>8321</v>
      </c>
      <c r="C147" s="389">
        <v>811.52</v>
      </c>
      <c r="D147" s="214">
        <f>POA!E2873</f>
        <v>0</v>
      </c>
      <c r="E147" s="45">
        <f t="shared" ref="E147:E155" si="28">D147*C147</f>
        <v>0</v>
      </c>
      <c r="F147" s="46">
        <f t="shared" ref="F147:F155" si="29">D147/12</f>
        <v>0</v>
      </c>
      <c r="G147" s="45">
        <f t="shared" ref="G147:G155" si="30">E147/12</f>
        <v>0</v>
      </c>
    </row>
    <row r="148" spans="1:7" ht="18" customHeight="1">
      <c r="A148" s="428" t="s">
        <v>1017</v>
      </c>
      <c r="B148" s="429" t="s">
        <v>8322</v>
      </c>
      <c r="C148" s="389">
        <v>468.51</v>
      </c>
      <c r="D148" s="214">
        <f>POA!E2874</f>
        <v>0</v>
      </c>
      <c r="E148" s="45">
        <f t="shared" si="28"/>
        <v>0</v>
      </c>
      <c r="F148" s="46">
        <f t="shared" si="29"/>
        <v>0</v>
      </c>
      <c r="G148" s="45">
        <f t="shared" si="30"/>
        <v>0</v>
      </c>
    </row>
    <row r="149" spans="1:7" ht="18" customHeight="1">
      <c r="A149" s="428" t="s">
        <v>1022</v>
      </c>
      <c r="B149" s="429" t="s">
        <v>8323</v>
      </c>
      <c r="C149" s="389">
        <v>2872.41</v>
      </c>
      <c r="D149" s="214">
        <f>POA!E2877</f>
        <v>0</v>
      </c>
      <c r="E149" s="45">
        <f t="shared" si="28"/>
        <v>0</v>
      </c>
      <c r="F149" s="46">
        <f t="shared" si="29"/>
        <v>0</v>
      </c>
      <c r="G149" s="45">
        <f t="shared" si="30"/>
        <v>0</v>
      </c>
    </row>
    <row r="150" spans="1:7" ht="18" customHeight="1">
      <c r="A150" s="428" t="s">
        <v>2948</v>
      </c>
      <c r="B150" s="429" t="s">
        <v>8324</v>
      </c>
      <c r="C150" s="389">
        <v>1683.76</v>
      </c>
      <c r="D150" s="214">
        <f>POA!E2878</f>
        <v>0</v>
      </c>
      <c r="E150" s="45">
        <f t="shared" si="28"/>
        <v>0</v>
      </c>
      <c r="F150" s="46">
        <f t="shared" si="29"/>
        <v>0</v>
      </c>
      <c r="G150" s="45">
        <f t="shared" si="30"/>
        <v>0</v>
      </c>
    </row>
    <row r="151" spans="1:7" ht="18" customHeight="1">
      <c r="A151" s="428" t="s">
        <v>1023</v>
      </c>
      <c r="B151" s="429" t="s">
        <v>8325</v>
      </c>
      <c r="C151" s="389">
        <v>1271.48</v>
      </c>
      <c r="D151" s="214">
        <f>POA!E2879</f>
        <v>0</v>
      </c>
      <c r="E151" s="45">
        <f t="shared" si="28"/>
        <v>0</v>
      </c>
      <c r="F151" s="46">
        <f t="shared" si="29"/>
        <v>0</v>
      </c>
      <c r="G151" s="45">
        <f t="shared" si="30"/>
        <v>0</v>
      </c>
    </row>
    <row r="152" spans="1:7" ht="18" customHeight="1">
      <c r="A152" s="428" t="s">
        <v>1024</v>
      </c>
      <c r="B152" s="429" t="s">
        <v>8326</v>
      </c>
      <c r="C152" s="389">
        <v>1589.52</v>
      </c>
      <c r="D152" s="214">
        <f>POA!E2880</f>
        <v>0</v>
      </c>
      <c r="E152" s="45">
        <f t="shared" si="28"/>
        <v>0</v>
      </c>
      <c r="F152" s="46">
        <f t="shared" si="29"/>
        <v>0</v>
      </c>
      <c r="G152" s="45">
        <f t="shared" si="30"/>
        <v>0</v>
      </c>
    </row>
    <row r="153" spans="1:7" ht="18" customHeight="1">
      <c r="A153" s="428" t="s">
        <v>1025</v>
      </c>
      <c r="B153" s="429" t="s">
        <v>8327</v>
      </c>
      <c r="C153" s="389">
        <v>1450.38</v>
      </c>
      <c r="D153" s="214">
        <f>POA!E2881</f>
        <v>0</v>
      </c>
      <c r="E153" s="45">
        <f t="shared" si="28"/>
        <v>0</v>
      </c>
      <c r="F153" s="46">
        <f t="shared" si="29"/>
        <v>0</v>
      </c>
      <c r="G153" s="45">
        <f t="shared" si="30"/>
        <v>0</v>
      </c>
    </row>
    <row r="154" spans="1:7" ht="18" customHeight="1">
      <c r="A154" s="428" t="s">
        <v>1026</v>
      </c>
      <c r="B154" s="429" t="s">
        <v>8328</v>
      </c>
      <c r="C154" s="389">
        <v>730.92</v>
      </c>
      <c r="D154" s="214">
        <f>POA!E2883</f>
        <v>0</v>
      </c>
      <c r="E154" s="45">
        <f t="shared" si="28"/>
        <v>0</v>
      </c>
      <c r="F154" s="46">
        <f t="shared" si="29"/>
        <v>0</v>
      </c>
      <c r="G154" s="45">
        <f t="shared" si="30"/>
        <v>0</v>
      </c>
    </row>
    <row r="155" spans="1:7" ht="18" customHeight="1">
      <c r="A155" s="232" t="s">
        <v>1027</v>
      </c>
      <c r="B155" s="233" t="s">
        <v>8397</v>
      </c>
      <c r="C155" s="209">
        <v>2500</v>
      </c>
      <c r="D155" s="214">
        <f>POA!E2884</f>
        <v>0</v>
      </c>
      <c r="E155" s="45">
        <f t="shared" si="28"/>
        <v>0</v>
      </c>
      <c r="F155" s="46">
        <f t="shared" si="29"/>
        <v>0</v>
      </c>
      <c r="G155" s="45">
        <f t="shared" si="30"/>
        <v>0</v>
      </c>
    </row>
    <row r="156" spans="1:7" ht="18" customHeight="1">
      <c r="A156" s="428" t="s">
        <v>1709</v>
      </c>
      <c r="B156" s="429" t="s">
        <v>8329</v>
      </c>
      <c r="C156" s="389">
        <v>2636.12</v>
      </c>
      <c r="D156" s="214">
        <f>POA!E3760</f>
        <v>0</v>
      </c>
      <c r="E156" s="45">
        <f t="shared" ref="E156:E174" si="31">D156*C156</f>
        <v>0</v>
      </c>
      <c r="F156" s="46">
        <f t="shared" ref="F156:F174" si="32">D156/12</f>
        <v>0</v>
      </c>
      <c r="G156" s="45">
        <f t="shared" ref="G156:G174" si="33">E156/12</f>
        <v>0</v>
      </c>
    </row>
    <row r="157" spans="1:7" ht="18" customHeight="1">
      <c r="A157" s="428" t="s">
        <v>1710</v>
      </c>
      <c r="B157" s="429" t="s">
        <v>8330</v>
      </c>
      <c r="C157" s="389">
        <v>2636.12</v>
      </c>
      <c r="D157" s="214">
        <f>POA!E3761</f>
        <v>0</v>
      </c>
      <c r="E157" s="45">
        <f t="shared" si="31"/>
        <v>0</v>
      </c>
      <c r="F157" s="46">
        <f t="shared" si="32"/>
        <v>0</v>
      </c>
      <c r="G157" s="45">
        <f t="shared" si="33"/>
        <v>0</v>
      </c>
    </row>
    <row r="158" spans="1:7" ht="18" customHeight="1">
      <c r="A158" s="428" t="s">
        <v>1030</v>
      </c>
      <c r="B158" s="429" t="s">
        <v>8398</v>
      </c>
      <c r="C158" s="389">
        <v>897.72</v>
      </c>
      <c r="D158" s="214">
        <f>POA!E2890</f>
        <v>0</v>
      </c>
      <c r="E158" s="45">
        <f t="shared" si="31"/>
        <v>0</v>
      </c>
      <c r="F158" s="46">
        <f t="shared" si="32"/>
        <v>0</v>
      </c>
      <c r="G158" s="45">
        <f t="shared" si="33"/>
        <v>0</v>
      </c>
    </row>
    <row r="159" spans="1:7" ht="18" customHeight="1">
      <c r="A159" s="428" t="s">
        <v>1032</v>
      </c>
      <c r="B159" s="429" t="s">
        <v>8331</v>
      </c>
      <c r="C159" s="389">
        <v>2256.52</v>
      </c>
      <c r="D159" s="214">
        <f>POA!E2893</f>
        <v>0</v>
      </c>
      <c r="E159" s="45">
        <f t="shared" si="31"/>
        <v>0</v>
      </c>
      <c r="F159" s="46">
        <f t="shared" si="32"/>
        <v>0</v>
      </c>
      <c r="G159" s="45">
        <f t="shared" si="33"/>
        <v>0</v>
      </c>
    </row>
    <row r="160" spans="1:7" ht="18" customHeight="1">
      <c r="A160" s="428" t="s">
        <v>1033</v>
      </c>
      <c r="B160" s="429" t="s">
        <v>8332</v>
      </c>
      <c r="C160" s="389">
        <v>1971.32</v>
      </c>
      <c r="D160" s="214">
        <f>POA!E2894</f>
        <v>0</v>
      </c>
      <c r="E160" s="45">
        <f t="shared" si="31"/>
        <v>0</v>
      </c>
      <c r="F160" s="46">
        <f t="shared" si="32"/>
        <v>0</v>
      </c>
      <c r="G160" s="45">
        <f t="shared" si="33"/>
        <v>0</v>
      </c>
    </row>
    <row r="161" spans="1:7" ht="18" customHeight="1">
      <c r="A161" s="428" t="s">
        <v>1034</v>
      </c>
      <c r="B161" s="429" t="s">
        <v>8399</v>
      </c>
      <c r="C161" s="389">
        <v>1939.52</v>
      </c>
      <c r="D161" s="214">
        <f>POA!E2895</f>
        <v>0</v>
      </c>
      <c r="E161" s="45">
        <f t="shared" si="31"/>
        <v>0</v>
      </c>
      <c r="F161" s="46">
        <f t="shared" si="32"/>
        <v>0</v>
      </c>
      <c r="G161" s="45">
        <f t="shared" si="33"/>
        <v>0</v>
      </c>
    </row>
    <row r="162" spans="1:7" ht="18" customHeight="1">
      <c r="A162" s="428" t="s">
        <v>1035</v>
      </c>
      <c r="B162" s="429" t="s">
        <v>8400</v>
      </c>
      <c r="C162" s="389">
        <v>1683.76</v>
      </c>
      <c r="D162" s="214">
        <f>POA!E2896</f>
        <v>0</v>
      </c>
      <c r="E162" s="45">
        <f t="shared" si="31"/>
        <v>0</v>
      </c>
      <c r="F162" s="46">
        <f t="shared" si="32"/>
        <v>0</v>
      </c>
      <c r="G162" s="45">
        <f t="shared" si="33"/>
        <v>0</v>
      </c>
    </row>
    <row r="163" spans="1:7" ht="18" customHeight="1">
      <c r="A163" s="428" t="s">
        <v>1036</v>
      </c>
      <c r="B163" s="429" t="s">
        <v>8333</v>
      </c>
      <c r="C163" s="389">
        <v>1009.6</v>
      </c>
      <c r="D163" s="214">
        <f>POA!E2897</f>
        <v>0</v>
      </c>
      <c r="E163" s="45">
        <f t="shared" si="31"/>
        <v>0</v>
      </c>
      <c r="F163" s="46">
        <f t="shared" si="32"/>
        <v>0</v>
      </c>
      <c r="G163" s="45">
        <f t="shared" si="33"/>
        <v>0</v>
      </c>
    </row>
    <row r="164" spans="1:7" ht="18" customHeight="1">
      <c r="A164" s="428" t="s">
        <v>1037</v>
      </c>
      <c r="B164" s="429" t="s">
        <v>8334</v>
      </c>
      <c r="C164" s="389">
        <v>2012.76</v>
      </c>
      <c r="D164" s="214">
        <f>POA!E2898</f>
        <v>0</v>
      </c>
      <c r="E164" s="45">
        <f t="shared" si="31"/>
        <v>0</v>
      </c>
      <c r="F164" s="46">
        <f t="shared" si="32"/>
        <v>0</v>
      </c>
      <c r="G164" s="45">
        <f t="shared" si="33"/>
        <v>0</v>
      </c>
    </row>
    <row r="165" spans="1:7" ht="18" customHeight="1">
      <c r="A165" s="428" t="s">
        <v>1038</v>
      </c>
      <c r="B165" s="429" t="s">
        <v>8401</v>
      </c>
      <c r="C165" s="389">
        <v>1888.9</v>
      </c>
      <c r="D165" s="214">
        <f>POA!E2899</f>
        <v>0</v>
      </c>
      <c r="E165" s="45">
        <f t="shared" si="31"/>
        <v>0</v>
      </c>
      <c r="F165" s="46">
        <f t="shared" si="32"/>
        <v>0</v>
      </c>
      <c r="G165" s="45">
        <f t="shared" si="33"/>
        <v>0</v>
      </c>
    </row>
    <row r="166" spans="1:7" ht="18" customHeight="1">
      <c r="A166" s="428" t="s">
        <v>1039</v>
      </c>
      <c r="B166" s="429" t="s">
        <v>8335</v>
      </c>
      <c r="C166" s="389">
        <v>1458.2</v>
      </c>
      <c r="D166" s="214">
        <f>POA!E2901</f>
        <v>0</v>
      </c>
      <c r="E166" s="45">
        <f t="shared" si="31"/>
        <v>0</v>
      </c>
      <c r="F166" s="46">
        <f t="shared" si="32"/>
        <v>0</v>
      </c>
      <c r="G166" s="45">
        <f t="shared" si="33"/>
        <v>0</v>
      </c>
    </row>
    <row r="167" spans="1:7" ht="18" customHeight="1">
      <c r="A167" s="428" t="s">
        <v>1041</v>
      </c>
      <c r="B167" s="429" t="s">
        <v>8336</v>
      </c>
      <c r="C167" s="389">
        <v>1458.16</v>
      </c>
      <c r="D167" s="214">
        <f>POA!E2903</f>
        <v>0</v>
      </c>
      <c r="E167" s="45">
        <f t="shared" si="31"/>
        <v>0</v>
      </c>
      <c r="F167" s="46">
        <f t="shared" si="32"/>
        <v>0</v>
      </c>
      <c r="G167" s="45">
        <f t="shared" si="33"/>
        <v>0</v>
      </c>
    </row>
    <row r="168" spans="1:7" ht="22.15" customHeight="1">
      <c r="A168" s="428" t="s">
        <v>1711</v>
      </c>
      <c r="B168" s="429" t="s">
        <v>8499</v>
      </c>
      <c r="C168" s="389">
        <v>2008.54</v>
      </c>
      <c r="D168" s="214">
        <f>POA!E3762</f>
        <v>0</v>
      </c>
      <c r="E168" s="45">
        <f t="shared" si="31"/>
        <v>0</v>
      </c>
      <c r="F168" s="46">
        <f t="shared" si="32"/>
        <v>0</v>
      </c>
      <c r="G168" s="45">
        <f t="shared" si="33"/>
        <v>0</v>
      </c>
    </row>
    <row r="169" spans="1:7" ht="20.45" customHeight="1">
      <c r="A169" s="428" t="s">
        <v>1042</v>
      </c>
      <c r="B169" s="429" t="s">
        <v>8337</v>
      </c>
      <c r="C169" s="389">
        <v>1364.8</v>
      </c>
      <c r="D169" s="214">
        <f>POA!E2904</f>
        <v>0</v>
      </c>
      <c r="E169" s="45">
        <f t="shared" si="31"/>
        <v>0</v>
      </c>
      <c r="F169" s="46">
        <f t="shared" si="32"/>
        <v>0</v>
      </c>
      <c r="G169" s="45">
        <f t="shared" si="33"/>
        <v>0</v>
      </c>
    </row>
    <row r="170" spans="1:7" ht="18" customHeight="1">
      <c r="A170" s="428" t="s">
        <v>1043</v>
      </c>
      <c r="B170" s="429" t="s">
        <v>8338</v>
      </c>
      <c r="C170" s="389">
        <v>1939.52</v>
      </c>
      <c r="D170" s="214">
        <f>POA!E2905</f>
        <v>0</v>
      </c>
      <c r="E170" s="45">
        <f t="shared" si="31"/>
        <v>0</v>
      </c>
      <c r="F170" s="46">
        <f t="shared" si="32"/>
        <v>0</v>
      </c>
      <c r="G170" s="45">
        <f t="shared" si="33"/>
        <v>0</v>
      </c>
    </row>
    <row r="171" spans="1:7" ht="18" customHeight="1">
      <c r="A171" s="231" t="s">
        <v>2960</v>
      </c>
      <c r="B171" s="235" t="s">
        <v>8498</v>
      </c>
      <c r="C171" s="209">
        <v>16850.810000000001</v>
      </c>
      <c r="D171" s="214">
        <f>POA!E3763</f>
        <v>0</v>
      </c>
      <c r="E171" s="45">
        <f t="shared" si="31"/>
        <v>0</v>
      </c>
      <c r="F171" s="46">
        <f t="shared" si="32"/>
        <v>0</v>
      </c>
      <c r="G171" s="45">
        <f t="shared" si="33"/>
        <v>0</v>
      </c>
    </row>
    <row r="172" spans="1:7" ht="18" customHeight="1">
      <c r="A172" s="428" t="s">
        <v>1045</v>
      </c>
      <c r="B172" s="140" t="s">
        <v>8500</v>
      </c>
      <c r="C172" s="389">
        <v>1939.52</v>
      </c>
      <c r="D172" s="214">
        <f>POA!E2906</f>
        <v>0</v>
      </c>
      <c r="E172" s="45">
        <f t="shared" si="31"/>
        <v>0</v>
      </c>
      <c r="F172" s="46">
        <f t="shared" si="32"/>
        <v>0</v>
      </c>
      <c r="G172" s="45">
        <f t="shared" si="33"/>
        <v>0</v>
      </c>
    </row>
    <row r="173" spans="1:7" ht="18" customHeight="1">
      <c r="A173" s="428" t="s">
        <v>2962</v>
      </c>
      <c r="B173" s="140" t="s">
        <v>8501</v>
      </c>
      <c r="C173" s="389">
        <v>1469.68</v>
      </c>
      <c r="D173" s="214">
        <f>POA!E3766</f>
        <v>0</v>
      </c>
      <c r="E173" s="45">
        <f t="shared" si="31"/>
        <v>0</v>
      </c>
      <c r="F173" s="46">
        <f t="shared" si="32"/>
        <v>0</v>
      </c>
      <c r="G173" s="45">
        <f t="shared" si="33"/>
        <v>0</v>
      </c>
    </row>
    <row r="174" spans="1:7" ht="18" customHeight="1">
      <c r="A174" s="428" t="s">
        <v>2008</v>
      </c>
      <c r="B174" s="140" t="s">
        <v>8502</v>
      </c>
      <c r="C174" s="389">
        <v>1365.2</v>
      </c>
      <c r="D174" s="214">
        <f>POA!E2907</f>
        <v>0</v>
      </c>
      <c r="E174" s="45">
        <f t="shared" si="31"/>
        <v>0</v>
      </c>
      <c r="F174" s="46">
        <f t="shared" si="32"/>
        <v>0</v>
      </c>
      <c r="G174" s="45">
        <f t="shared" si="33"/>
        <v>0</v>
      </c>
    </row>
    <row r="175" spans="1:7" ht="18" customHeight="1">
      <c r="A175" s="231" t="s">
        <v>2963</v>
      </c>
      <c r="B175" s="140" t="s">
        <v>8503</v>
      </c>
      <c r="C175" s="389">
        <v>1662.12</v>
      </c>
      <c r="D175" s="214">
        <f>POA!E3767</f>
        <v>0</v>
      </c>
      <c r="E175" s="45">
        <f>D175*C175</f>
        <v>0</v>
      </c>
      <c r="F175" s="46">
        <f>D175/12</f>
        <v>0</v>
      </c>
      <c r="G175" s="45">
        <f>E175/12</f>
        <v>0</v>
      </c>
    </row>
    <row r="176" spans="1:7" ht="18" customHeight="1">
      <c r="A176" s="825" t="s">
        <v>1</v>
      </c>
      <c r="B176" s="825"/>
      <c r="C176" s="68">
        <f>SUM(C147:C175)</f>
        <v>63827.390000000007</v>
      </c>
      <c r="D176" s="338">
        <f>SUM(D147:D175)</f>
        <v>0</v>
      </c>
      <c r="E176" s="68">
        <f>SUM(E147:E175)</f>
        <v>0</v>
      </c>
      <c r="F176" s="338">
        <f>SUM(F147:F175)</f>
        <v>0</v>
      </c>
      <c r="G176" s="68">
        <f>SUM(G147:G175)</f>
        <v>0</v>
      </c>
    </row>
    <row r="177" spans="1:7" ht="18" customHeight="1">
      <c r="A177" s="820" t="s">
        <v>8402</v>
      </c>
      <c r="B177" s="821"/>
      <c r="C177" s="821"/>
      <c r="D177" s="821"/>
      <c r="E177" s="821"/>
      <c r="F177" s="821"/>
      <c r="G177" s="822"/>
    </row>
    <row r="178" spans="1:7" ht="18" customHeight="1">
      <c r="A178" s="210" t="s">
        <v>2964</v>
      </c>
      <c r="B178" s="222" t="s">
        <v>7484</v>
      </c>
      <c r="C178" s="209">
        <v>389.02</v>
      </c>
      <c r="D178" s="214">
        <f>POA!E3768</f>
        <v>0</v>
      </c>
      <c r="E178" s="45">
        <f t="shared" ref="E178:E194" si="34">D178*C178</f>
        <v>0</v>
      </c>
      <c r="F178" s="46">
        <f t="shared" ref="F178:F194" si="35">D178/12</f>
        <v>0</v>
      </c>
      <c r="G178" s="45">
        <f t="shared" ref="G178:G194" si="36">E178/12</f>
        <v>0</v>
      </c>
    </row>
    <row r="179" spans="1:7" ht="18" customHeight="1">
      <c r="A179" s="430" t="s">
        <v>2965</v>
      </c>
      <c r="B179" s="431" t="s">
        <v>7527</v>
      </c>
      <c r="C179" s="209">
        <v>1687.86</v>
      </c>
      <c r="D179" s="214">
        <f>POA!E2908</f>
        <v>0</v>
      </c>
      <c r="E179" s="45">
        <f t="shared" si="34"/>
        <v>0</v>
      </c>
      <c r="F179" s="46">
        <f t="shared" si="35"/>
        <v>0</v>
      </c>
      <c r="G179" s="45">
        <f t="shared" si="36"/>
        <v>0</v>
      </c>
    </row>
    <row r="180" spans="1:7" ht="18" customHeight="1">
      <c r="A180" s="430" t="s">
        <v>2965</v>
      </c>
      <c r="B180" s="431" t="s">
        <v>7527</v>
      </c>
      <c r="C180" s="209">
        <v>1450.38</v>
      </c>
      <c r="D180" s="214"/>
      <c r="E180" s="45">
        <f t="shared" ref="E180" si="37">D180*C180</f>
        <v>0</v>
      </c>
      <c r="F180" s="46">
        <f t="shared" ref="F180" si="38">D180/12</f>
        <v>0</v>
      </c>
      <c r="G180" s="45">
        <f t="shared" ref="G180" si="39">E180/12</f>
        <v>0</v>
      </c>
    </row>
    <row r="181" spans="1:7" ht="18" customHeight="1">
      <c r="A181" s="210" t="s">
        <v>1712</v>
      </c>
      <c r="B181" s="222" t="s">
        <v>7477</v>
      </c>
      <c r="C181" s="209">
        <v>1687.86</v>
      </c>
      <c r="D181" s="214">
        <f>POA!E3770</f>
        <v>0</v>
      </c>
      <c r="E181" s="45">
        <f t="shared" si="34"/>
        <v>0</v>
      </c>
      <c r="F181" s="46">
        <f t="shared" si="35"/>
        <v>0</v>
      </c>
      <c r="G181" s="45">
        <f t="shared" si="36"/>
        <v>0</v>
      </c>
    </row>
    <row r="182" spans="1:7" ht="18" customHeight="1">
      <c r="A182" s="430" t="s">
        <v>1046</v>
      </c>
      <c r="B182" s="431" t="s">
        <v>7478</v>
      </c>
      <c r="C182" s="209">
        <v>843</v>
      </c>
      <c r="D182" s="214">
        <f>POA!E2909</f>
        <v>0</v>
      </c>
      <c r="E182" s="45">
        <f t="shared" si="34"/>
        <v>0</v>
      </c>
      <c r="F182" s="46">
        <f t="shared" si="35"/>
        <v>0</v>
      </c>
      <c r="G182" s="45">
        <f t="shared" si="36"/>
        <v>0</v>
      </c>
    </row>
    <row r="183" spans="1:7" ht="18" customHeight="1">
      <c r="A183" s="430" t="s">
        <v>1046</v>
      </c>
      <c r="B183" s="431" t="s">
        <v>7478</v>
      </c>
      <c r="C183" s="209">
        <v>1484.52</v>
      </c>
      <c r="D183" s="214"/>
      <c r="E183" s="45">
        <f t="shared" ref="E183" si="40">D183*C183</f>
        <v>0</v>
      </c>
      <c r="F183" s="46">
        <f t="shared" ref="F183" si="41">D183/12</f>
        <v>0</v>
      </c>
      <c r="G183" s="45">
        <f t="shared" ref="G183" si="42">E183/12</f>
        <v>0</v>
      </c>
    </row>
    <row r="184" spans="1:7" ht="18" customHeight="1">
      <c r="A184" s="210" t="s">
        <v>1047</v>
      </c>
      <c r="B184" s="222" t="s">
        <v>7482</v>
      </c>
      <c r="C184" s="209">
        <v>984.32</v>
      </c>
      <c r="D184" s="214">
        <f>POA!E2910</f>
        <v>0</v>
      </c>
      <c r="E184" s="45">
        <f t="shared" si="34"/>
        <v>0</v>
      </c>
      <c r="F184" s="46">
        <f t="shared" si="35"/>
        <v>0</v>
      </c>
      <c r="G184" s="45">
        <f t="shared" si="36"/>
        <v>0</v>
      </c>
    </row>
    <row r="185" spans="1:7" ht="18" customHeight="1">
      <c r="A185" s="430" t="s">
        <v>1048</v>
      </c>
      <c r="B185" s="431" t="s">
        <v>7528</v>
      </c>
      <c r="C185" s="209">
        <v>3009.3</v>
      </c>
      <c r="D185" s="214">
        <f>POA!E2911</f>
        <v>0</v>
      </c>
      <c r="E185" s="45">
        <f t="shared" si="34"/>
        <v>0</v>
      </c>
      <c r="F185" s="46">
        <f t="shared" si="35"/>
        <v>0</v>
      </c>
      <c r="G185" s="45">
        <f t="shared" si="36"/>
        <v>0</v>
      </c>
    </row>
    <row r="186" spans="1:7" ht="18" customHeight="1">
      <c r="A186" s="430" t="s">
        <v>1048</v>
      </c>
      <c r="B186" s="431" t="s">
        <v>7528</v>
      </c>
      <c r="C186" s="209">
        <v>3510.85</v>
      </c>
      <c r="D186" s="214"/>
      <c r="E186" s="45">
        <f t="shared" ref="E186" si="43">D186*C186</f>
        <v>0</v>
      </c>
      <c r="F186" s="46">
        <f t="shared" ref="F186" si="44">D186/12</f>
        <v>0</v>
      </c>
      <c r="G186" s="45">
        <f t="shared" ref="G186" si="45">E186/12</f>
        <v>0</v>
      </c>
    </row>
    <row r="187" spans="1:7" ht="18" customHeight="1">
      <c r="A187" s="210" t="s">
        <v>1713</v>
      </c>
      <c r="B187" s="222" t="s">
        <v>7479</v>
      </c>
      <c r="C187" s="209">
        <v>1283.26</v>
      </c>
      <c r="D187" s="214">
        <f>POA!E3771</f>
        <v>0</v>
      </c>
      <c r="E187" s="45">
        <f t="shared" si="34"/>
        <v>0</v>
      </c>
      <c r="F187" s="46">
        <f t="shared" si="35"/>
        <v>0</v>
      </c>
      <c r="G187" s="45">
        <f t="shared" si="36"/>
        <v>0</v>
      </c>
    </row>
    <row r="188" spans="1:7" ht="18" customHeight="1">
      <c r="A188" s="210" t="s">
        <v>2967</v>
      </c>
      <c r="B188" s="222" t="s">
        <v>7483</v>
      </c>
      <c r="C188" s="209">
        <v>984.32</v>
      </c>
      <c r="D188" s="214">
        <f>POA!E3772</f>
        <v>0</v>
      </c>
      <c r="E188" s="45">
        <f t="shared" si="34"/>
        <v>0</v>
      </c>
      <c r="F188" s="46">
        <f t="shared" si="35"/>
        <v>0</v>
      </c>
      <c r="G188" s="45">
        <f t="shared" si="36"/>
        <v>0</v>
      </c>
    </row>
    <row r="189" spans="1:7" ht="18" customHeight="1">
      <c r="A189" s="210" t="s">
        <v>2968</v>
      </c>
      <c r="B189" s="222" t="s">
        <v>7485</v>
      </c>
      <c r="C189" s="209">
        <v>498.6</v>
      </c>
      <c r="D189" s="214">
        <f>POA!E3773</f>
        <v>0</v>
      </c>
      <c r="E189" s="45">
        <f t="shared" si="34"/>
        <v>0</v>
      </c>
      <c r="F189" s="46">
        <f t="shared" si="35"/>
        <v>0</v>
      </c>
      <c r="G189" s="45">
        <f t="shared" si="36"/>
        <v>0</v>
      </c>
    </row>
    <row r="190" spans="1:7" ht="18" customHeight="1">
      <c r="A190" s="210" t="s">
        <v>2293</v>
      </c>
      <c r="B190" s="222" t="s">
        <v>7529</v>
      </c>
      <c r="C190" s="209">
        <v>399.78</v>
      </c>
      <c r="D190" s="214">
        <f>POA!E2912</f>
        <v>0</v>
      </c>
      <c r="E190" s="45">
        <f t="shared" si="34"/>
        <v>0</v>
      </c>
      <c r="F190" s="46">
        <f t="shared" si="35"/>
        <v>0</v>
      </c>
      <c r="G190" s="45">
        <f t="shared" si="36"/>
        <v>0</v>
      </c>
    </row>
    <row r="191" spans="1:7" ht="18" customHeight="1">
      <c r="A191" s="210" t="s">
        <v>2294</v>
      </c>
      <c r="B191" s="222" t="s">
        <v>7530</v>
      </c>
      <c r="C191" s="209">
        <v>337.2</v>
      </c>
      <c r="D191" s="214">
        <f>POA!E2913</f>
        <v>0</v>
      </c>
      <c r="E191" s="45">
        <f t="shared" si="34"/>
        <v>0</v>
      </c>
      <c r="F191" s="46">
        <f t="shared" si="35"/>
        <v>0</v>
      </c>
      <c r="G191" s="45">
        <f t="shared" si="36"/>
        <v>0</v>
      </c>
    </row>
    <row r="192" spans="1:7" ht="18" customHeight="1">
      <c r="A192" s="210" t="s">
        <v>2971</v>
      </c>
      <c r="B192" s="222" t="s">
        <v>7481</v>
      </c>
      <c r="C192" s="209">
        <v>720</v>
      </c>
      <c r="D192" s="214">
        <f>POA!E3775</f>
        <v>0</v>
      </c>
      <c r="E192" s="45">
        <f t="shared" si="34"/>
        <v>0</v>
      </c>
      <c r="F192" s="46">
        <f t="shared" si="35"/>
        <v>0</v>
      </c>
      <c r="G192" s="45">
        <f t="shared" si="36"/>
        <v>0</v>
      </c>
    </row>
    <row r="193" spans="1:7" ht="18" customHeight="1" thickBot="1">
      <c r="A193" s="232" t="s">
        <v>2009</v>
      </c>
      <c r="B193" s="231" t="s">
        <v>7480</v>
      </c>
      <c r="C193" s="225">
        <v>1283.26</v>
      </c>
      <c r="D193" s="214">
        <f>POA!E3778</f>
        <v>0</v>
      </c>
      <c r="E193" s="45">
        <f t="shared" ref="E193" si="46">D193*C193</f>
        <v>0</v>
      </c>
      <c r="F193" s="46">
        <f t="shared" ref="F193" si="47">D193/12</f>
        <v>0</v>
      </c>
      <c r="G193" s="45">
        <f t="shared" ref="G193" si="48">E193/12</f>
        <v>0</v>
      </c>
    </row>
    <row r="194" spans="1:7" ht="18" customHeight="1" thickBot="1">
      <c r="A194" s="432" t="s">
        <v>8507</v>
      </c>
      <c r="B194" s="433" t="s">
        <v>8508</v>
      </c>
      <c r="C194" s="225">
        <v>2497.64</v>
      </c>
      <c r="D194" s="214">
        <f>POA!E3778</f>
        <v>0</v>
      </c>
      <c r="E194" s="226">
        <f t="shared" si="34"/>
        <v>0</v>
      </c>
      <c r="F194" s="227">
        <f t="shared" si="35"/>
        <v>0</v>
      </c>
      <c r="G194" s="226">
        <f t="shared" si="36"/>
        <v>0</v>
      </c>
    </row>
    <row r="195" spans="1:7" ht="18" customHeight="1">
      <c r="A195" s="823" t="s">
        <v>1</v>
      </c>
      <c r="B195" s="824"/>
      <c r="C195" s="68">
        <f>SUM(C178:C194)</f>
        <v>23051.169999999995</v>
      </c>
      <c r="D195" s="338">
        <f>SUM(D178:D194)</f>
        <v>0</v>
      </c>
      <c r="E195" s="68">
        <f>SUM(E178:E194)</f>
        <v>0</v>
      </c>
      <c r="F195" s="338">
        <f>SUM(F178:F194)</f>
        <v>0</v>
      </c>
      <c r="G195" s="68">
        <f>SUM(G178:G194)</f>
        <v>0</v>
      </c>
    </row>
    <row r="196" spans="1:7" ht="18" customHeight="1">
      <c r="A196" s="820" t="s">
        <v>8504</v>
      </c>
      <c r="B196" s="821"/>
      <c r="C196" s="821"/>
      <c r="D196" s="821"/>
      <c r="E196" s="821"/>
      <c r="F196" s="821"/>
      <c r="G196" s="822"/>
    </row>
    <row r="197" spans="1:7" ht="23.65" customHeight="1">
      <c r="A197" s="222" t="s">
        <v>1715</v>
      </c>
      <c r="B197" s="211" t="s">
        <v>7550</v>
      </c>
      <c r="C197" s="209">
        <v>1200</v>
      </c>
      <c r="D197" s="214">
        <f>POA!E3794</f>
        <v>0</v>
      </c>
      <c r="E197" s="45">
        <f>D197*C197</f>
        <v>0</v>
      </c>
      <c r="F197" s="46">
        <f>D197/12</f>
        <v>0</v>
      </c>
      <c r="G197" s="45">
        <f>E197/12</f>
        <v>0</v>
      </c>
    </row>
    <row r="198" spans="1:7" ht="23.65" customHeight="1">
      <c r="A198" s="823" t="s">
        <v>1</v>
      </c>
      <c r="B198" s="824"/>
      <c r="C198" s="68">
        <f>SUM(C197)</f>
        <v>1200</v>
      </c>
      <c r="D198" s="338">
        <f>SUM(D197)</f>
        <v>0</v>
      </c>
      <c r="E198" s="68">
        <f>SUM(E197)</f>
        <v>0</v>
      </c>
      <c r="F198" s="338">
        <f>SUM(F197)</f>
        <v>0</v>
      </c>
      <c r="G198" s="68">
        <f>SUM(G197)</f>
        <v>0</v>
      </c>
    </row>
    <row r="199" spans="1:7" ht="23.65" customHeight="1">
      <c r="A199" s="820" t="s">
        <v>8403</v>
      </c>
      <c r="B199" s="821"/>
      <c r="C199" s="821"/>
      <c r="D199" s="821"/>
      <c r="E199" s="821"/>
      <c r="F199" s="821"/>
      <c r="G199" s="822"/>
    </row>
    <row r="200" spans="1:7">
      <c r="A200" s="232" t="s">
        <v>3016</v>
      </c>
      <c r="B200" s="233" t="s">
        <v>7499</v>
      </c>
      <c r="C200" s="225">
        <v>1400</v>
      </c>
      <c r="D200" s="214">
        <f>POA!E2954</f>
        <v>0</v>
      </c>
      <c r="E200" s="226">
        <f>D200*C200</f>
        <v>0</v>
      </c>
      <c r="F200" s="227">
        <f>D200/12</f>
        <v>0</v>
      </c>
      <c r="G200" s="226">
        <f>E200/12</f>
        <v>0</v>
      </c>
    </row>
    <row r="201" spans="1:7" ht="24" customHeight="1">
      <c r="A201" s="210" t="s">
        <v>4195</v>
      </c>
      <c r="B201" s="202" t="s">
        <v>7500</v>
      </c>
      <c r="C201" s="209">
        <v>372.72</v>
      </c>
      <c r="D201" s="214">
        <f>POA!E2961</f>
        <v>0</v>
      </c>
      <c r="E201" s="45">
        <f>D201*C201</f>
        <v>0</v>
      </c>
      <c r="F201" s="46">
        <f>D201/12</f>
        <v>0</v>
      </c>
      <c r="G201" s="45">
        <f>E201/12</f>
        <v>0</v>
      </c>
    </row>
    <row r="202" spans="1:7" ht="24" customHeight="1">
      <c r="A202" s="823" t="s">
        <v>1</v>
      </c>
      <c r="B202" s="824"/>
      <c r="C202" s="68">
        <f>SUM(C200:C201)</f>
        <v>1772.72</v>
      </c>
      <c r="D202" s="338">
        <f>SUM(D200:D201)</f>
        <v>0</v>
      </c>
      <c r="E202" s="68">
        <f>SUM(E200:E201)</f>
        <v>0</v>
      </c>
      <c r="F202" s="338">
        <f>SUM(F200:F201)</f>
        <v>0</v>
      </c>
      <c r="G202" s="68">
        <f>SUM(G200:G201)</f>
        <v>0</v>
      </c>
    </row>
    <row r="203" spans="1:7" ht="24" customHeight="1">
      <c r="A203" s="820" t="s">
        <v>8404</v>
      </c>
      <c r="B203" s="821"/>
      <c r="C203" s="821"/>
      <c r="D203" s="821"/>
      <c r="E203" s="821"/>
      <c r="F203" s="821"/>
      <c r="G203" s="822"/>
    </row>
    <row r="204" spans="1:7" ht="17.100000000000001" customHeight="1">
      <c r="A204" s="392" t="s">
        <v>1723</v>
      </c>
      <c r="B204" s="229" t="s">
        <v>7448</v>
      </c>
      <c r="C204" s="209">
        <v>45000</v>
      </c>
      <c r="D204" s="214">
        <f>POA!E3808</f>
        <v>0</v>
      </c>
      <c r="E204" s="45">
        <f t="shared" ref="E204:E232" si="49">D204*C204</f>
        <v>0</v>
      </c>
      <c r="F204" s="46">
        <f t="shared" ref="F204:F235" si="50">D204/12</f>
        <v>0</v>
      </c>
      <c r="G204" s="45">
        <f t="shared" ref="G204:G235" si="51">E204/12</f>
        <v>0</v>
      </c>
    </row>
    <row r="205" spans="1:7" ht="18" customHeight="1">
      <c r="A205" s="392" t="s">
        <v>1732</v>
      </c>
      <c r="B205" s="229" t="s">
        <v>7449</v>
      </c>
      <c r="C205" s="209">
        <v>45000</v>
      </c>
      <c r="D205" s="214">
        <f>POA!E3816</f>
        <v>0</v>
      </c>
      <c r="E205" s="45">
        <f t="shared" si="49"/>
        <v>0</v>
      </c>
      <c r="F205" s="46">
        <f t="shared" si="50"/>
        <v>0</v>
      </c>
      <c r="G205" s="45">
        <f t="shared" si="51"/>
        <v>0</v>
      </c>
    </row>
    <row r="206" spans="1:7" ht="18" customHeight="1">
      <c r="A206" s="392" t="s">
        <v>1734</v>
      </c>
      <c r="B206" s="229" t="s">
        <v>7450</v>
      </c>
      <c r="C206" s="209">
        <v>45000</v>
      </c>
      <c r="D206" s="214">
        <f>POA!E4385</f>
        <v>0</v>
      </c>
      <c r="E206" s="45">
        <f t="shared" si="49"/>
        <v>0</v>
      </c>
      <c r="F206" s="46">
        <f t="shared" si="50"/>
        <v>0</v>
      </c>
      <c r="G206" s="45">
        <f t="shared" si="51"/>
        <v>0</v>
      </c>
    </row>
    <row r="207" spans="1:7" ht="18" customHeight="1">
      <c r="A207" s="392" t="s">
        <v>1735</v>
      </c>
      <c r="B207" s="229" t="s">
        <v>7451</v>
      </c>
      <c r="C207" s="209">
        <v>76000</v>
      </c>
      <c r="D207" s="214">
        <f>POA!E4386</f>
        <v>0</v>
      </c>
      <c r="E207" s="45">
        <f t="shared" si="49"/>
        <v>0</v>
      </c>
      <c r="F207" s="46">
        <f t="shared" si="50"/>
        <v>0</v>
      </c>
      <c r="G207" s="45">
        <f t="shared" si="51"/>
        <v>0</v>
      </c>
    </row>
    <row r="208" spans="1:7" ht="18" customHeight="1">
      <c r="A208" s="392" t="s">
        <v>3024</v>
      </c>
      <c r="B208" s="229" t="s">
        <v>7452</v>
      </c>
      <c r="C208" s="209">
        <v>76000</v>
      </c>
      <c r="D208" s="214">
        <f>POA!E4387</f>
        <v>0</v>
      </c>
      <c r="E208" s="45">
        <f t="shared" si="49"/>
        <v>0</v>
      </c>
      <c r="F208" s="46">
        <f t="shared" si="50"/>
        <v>0</v>
      </c>
      <c r="G208" s="45">
        <f t="shared" si="51"/>
        <v>0</v>
      </c>
    </row>
    <row r="209" spans="1:7" ht="18" customHeight="1">
      <c r="A209" s="392" t="s">
        <v>1737</v>
      </c>
      <c r="B209" s="229" t="s">
        <v>7453</v>
      </c>
      <c r="C209" s="209">
        <v>45000</v>
      </c>
      <c r="D209" s="214">
        <f>POA!E4388</f>
        <v>0</v>
      </c>
      <c r="E209" s="45">
        <f t="shared" si="49"/>
        <v>0</v>
      </c>
      <c r="F209" s="46">
        <f t="shared" si="50"/>
        <v>0</v>
      </c>
      <c r="G209" s="45">
        <f t="shared" si="51"/>
        <v>0</v>
      </c>
    </row>
    <row r="210" spans="1:7" ht="18" customHeight="1">
      <c r="A210" s="392" t="s">
        <v>1739</v>
      </c>
      <c r="B210" s="229" t="s">
        <v>7454</v>
      </c>
      <c r="C210" s="209">
        <v>45000</v>
      </c>
      <c r="D210" s="214">
        <f>POA!E3820</f>
        <v>0</v>
      </c>
      <c r="E210" s="45">
        <f t="shared" si="49"/>
        <v>0</v>
      </c>
      <c r="F210" s="46">
        <f t="shared" si="50"/>
        <v>0</v>
      </c>
      <c r="G210" s="45">
        <f t="shared" si="51"/>
        <v>0</v>
      </c>
    </row>
    <row r="211" spans="1:7" ht="22.15" customHeight="1">
      <c r="A211" s="392" t="s">
        <v>3027</v>
      </c>
      <c r="B211" s="229" t="s">
        <v>8405</v>
      </c>
      <c r="C211" s="209">
        <v>76000</v>
      </c>
      <c r="D211" s="214">
        <f>POA!E4393</f>
        <v>0</v>
      </c>
      <c r="E211" s="45">
        <f t="shared" si="49"/>
        <v>0</v>
      </c>
      <c r="F211" s="46">
        <f t="shared" si="50"/>
        <v>0</v>
      </c>
      <c r="G211" s="45">
        <f t="shared" si="51"/>
        <v>0</v>
      </c>
    </row>
    <row r="212" spans="1:7" ht="18" customHeight="1">
      <c r="A212" s="392" t="s">
        <v>1749</v>
      </c>
      <c r="B212" s="229" t="s">
        <v>7455</v>
      </c>
      <c r="C212" s="209">
        <v>45000</v>
      </c>
      <c r="D212" s="214">
        <f>POA!E3828</f>
        <v>0</v>
      </c>
      <c r="E212" s="45">
        <f t="shared" si="49"/>
        <v>0</v>
      </c>
      <c r="F212" s="46">
        <f t="shared" si="50"/>
        <v>0</v>
      </c>
      <c r="G212" s="45">
        <f t="shared" si="51"/>
        <v>0</v>
      </c>
    </row>
    <row r="213" spans="1:7" ht="18" customHeight="1">
      <c r="A213" s="392" t="s">
        <v>1750</v>
      </c>
      <c r="B213" s="229" t="s">
        <v>7456</v>
      </c>
      <c r="C213" s="209">
        <v>76000</v>
      </c>
      <c r="D213" s="214">
        <f>POA!E4396</f>
        <v>0</v>
      </c>
      <c r="E213" s="45">
        <f t="shared" si="49"/>
        <v>0</v>
      </c>
      <c r="F213" s="46">
        <f t="shared" si="50"/>
        <v>0</v>
      </c>
      <c r="G213" s="45">
        <f t="shared" si="51"/>
        <v>0</v>
      </c>
    </row>
    <row r="214" spans="1:7">
      <c r="A214" s="392" t="s">
        <v>1102</v>
      </c>
      <c r="B214" s="229" t="s">
        <v>7457</v>
      </c>
      <c r="C214" s="209">
        <v>6000</v>
      </c>
      <c r="D214" s="214">
        <f>POA!E2969</f>
        <v>0</v>
      </c>
      <c r="E214" s="45">
        <f t="shared" si="49"/>
        <v>0</v>
      </c>
      <c r="F214" s="46">
        <f t="shared" si="50"/>
        <v>0</v>
      </c>
      <c r="G214" s="45">
        <f t="shared" si="51"/>
        <v>0</v>
      </c>
    </row>
    <row r="215" spans="1:7">
      <c r="A215" s="210" t="s">
        <v>1755</v>
      </c>
      <c r="B215" s="212" t="s">
        <v>7403</v>
      </c>
      <c r="C215" s="209">
        <v>6976.74</v>
      </c>
      <c r="D215" s="214">
        <f>POA!E3833</f>
        <v>0</v>
      </c>
      <c r="E215" s="45">
        <f t="shared" si="49"/>
        <v>0</v>
      </c>
      <c r="F215" s="46">
        <f t="shared" si="50"/>
        <v>0</v>
      </c>
      <c r="G215" s="45">
        <f t="shared" si="51"/>
        <v>0</v>
      </c>
    </row>
    <row r="216" spans="1:7" ht="18" customHeight="1">
      <c r="A216" s="232" t="s">
        <v>1756</v>
      </c>
      <c r="B216" s="115" t="s">
        <v>7404</v>
      </c>
      <c r="C216" s="209">
        <v>6916.15</v>
      </c>
      <c r="D216" s="214">
        <f>POA!E3834</f>
        <v>0</v>
      </c>
      <c r="E216" s="45">
        <f t="shared" si="49"/>
        <v>0</v>
      </c>
      <c r="F216" s="46">
        <f t="shared" si="50"/>
        <v>0</v>
      </c>
      <c r="G216" s="45">
        <f t="shared" si="51"/>
        <v>0</v>
      </c>
    </row>
    <row r="217" spans="1:7" ht="18" customHeight="1">
      <c r="A217" s="232" t="s">
        <v>3033</v>
      </c>
      <c r="B217" s="235" t="s">
        <v>8406</v>
      </c>
      <c r="C217" s="236">
        <v>3810.56</v>
      </c>
      <c r="D217" s="214">
        <f>POA!E3841</f>
        <v>0</v>
      </c>
      <c r="E217" s="237">
        <f t="shared" si="49"/>
        <v>0</v>
      </c>
      <c r="F217" s="79">
        <f t="shared" si="50"/>
        <v>0</v>
      </c>
      <c r="G217" s="237">
        <f t="shared" si="51"/>
        <v>0</v>
      </c>
    </row>
    <row r="218" spans="1:7" ht="18" customHeight="1">
      <c r="A218" s="232" t="s">
        <v>3034</v>
      </c>
      <c r="B218" s="235" t="s">
        <v>8407</v>
      </c>
      <c r="C218" s="337">
        <v>613.55999999999995</v>
      </c>
      <c r="D218" s="214">
        <f>POA!E3842</f>
        <v>0</v>
      </c>
      <c r="E218" s="237">
        <f t="shared" si="49"/>
        <v>0</v>
      </c>
      <c r="F218" s="79">
        <f t="shared" si="50"/>
        <v>0</v>
      </c>
      <c r="G218" s="237">
        <f t="shared" si="51"/>
        <v>0</v>
      </c>
    </row>
    <row r="219" spans="1:7" ht="18" customHeight="1">
      <c r="A219" s="232" t="s">
        <v>1762</v>
      </c>
      <c r="B219" s="235" t="s">
        <v>8408</v>
      </c>
      <c r="C219" s="337">
        <v>3000</v>
      </c>
      <c r="D219" s="214">
        <f>POA!E3843</f>
        <v>0</v>
      </c>
      <c r="E219" s="237">
        <f t="shared" si="49"/>
        <v>0</v>
      </c>
      <c r="F219" s="79">
        <f t="shared" si="50"/>
        <v>0</v>
      </c>
      <c r="G219" s="237">
        <f t="shared" si="51"/>
        <v>0</v>
      </c>
    </row>
    <row r="220" spans="1:7" ht="18" customHeight="1">
      <c r="A220" s="232" t="s">
        <v>1763</v>
      </c>
      <c r="B220" s="235" t="s">
        <v>8409</v>
      </c>
      <c r="C220" s="337">
        <v>1391.55</v>
      </c>
      <c r="D220" s="214">
        <f>POA!E3844</f>
        <v>0</v>
      </c>
      <c r="E220" s="237">
        <f t="shared" si="49"/>
        <v>0</v>
      </c>
      <c r="F220" s="79">
        <f t="shared" si="50"/>
        <v>0</v>
      </c>
      <c r="G220" s="237">
        <f t="shared" si="51"/>
        <v>0</v>
      </c>
    </row>
    <row r="221" spans="1:7" ht="18" customHeight="1">
      <c r="A221" s="232" t="s">
        <v>1764</v>
      </c>
      <c r="B221" s="235" t="s">
        <v>8410</v>
      </c>
      <c r="C221" s="337">
        <v>1848.48</v>
      </c>
      <c r="D221" s="214">
        <f>POA!E3845</f>
        <v>0</v>
      </c>
      <c r="E221" s="237">
        <f t="shared" si="49"/>
        <v>0</v>
      </c>
      <c r="F221" s="79">
        <f t="shared" si="50"/>
        <v>0</v>
      </c>
      <c r="G221" s="237">
        <f t="shared" si="51"/>
        <v>0</v>
      </c>
    </row>
    <row r="222" spans="1:7" ht="18" customHeight="1">
      <c r="A222" s="232" t="s">
        <v>1765</v>
      </c>
      <c r="B222" s="235" t="s">
        <v>8411</v>
      </c>
      <c r="C222" s="337">
        <v>2764.55</v>
      </c>
      <c r="D222" s="214">
        <f>POA!E3846</f>
        <v>0</v>
      </c>
      <c r="E222" s="237">
        <f t="shared" si="49"/>
        <v>0</v>
      </c>
      <c r="F222" s="79">
        <f t="shared" si="50"/>
        <v>0</v>
      </c>
      <c r="G222" s="237">
        <f t="shared" si="51"/>
        <v>0</v>
      </c>
    </row>
    <row r="223" spans="1:7" ht="18" customHeight="1">
      <c r="A223" s="232" t="s">
        <v>1766</v>
      </c>
      <c r="B223" s="235" t="s">
        <v>8412</v>
      </c>
      <c r="C223" s="337">
        <v>998.53</v>
      </c>
      <c r="D223" s="214">
        <f>POA!E3847</f>
        <v>0</v>
      </c>
      <c r="E223" s="237">
        <f t="shared" si="49"/>
        <v>0</v>
      </c>
      <c r="F223" s="79">
        <f t="shared" si="50"/>
        <v>0</v>
      </c>
      <c r="G223" s="237">
        <f t="shared" si="51"/>
        <v>0</v>
      </c>
    </row>
    <row r="224" spans="1:7" ht="18" customHeight="1">
      <c r="A224" s="232" t="s">
        <v>1103</v>
      </c>
      <c r="B224" s="235" t="s">
        <v>8413</v>
      </c>
      <c r="C224" s="236">
        <v>2196.36</v>
      </c>
      <c r="D224" s="214">
        <f>POA!E2970</f>
        <v>0</v>
      </c>
      <c r="E224" s="237">
        <f t="shared" si="49"/>
        <v>0</v>
      </c>
      <c r="F224" s="79">
        <f t="shared" si="50"/>
        <v>0</v>
      </c>
      <c r="G224" s="237">
        <f t="shared" si="51"/>
        <v>0</v>
      </c>
    </row>
    <row r="225" spans="1:7" ht="18" customHeight="1">
      <c r="A225" s="210" t="s">
        <v>1767</v>
      </c>
      <c r="B225" s="115" t="s">
        <v>8007</v>
      </c>
      <c r="C225" s="209">
        <v>7000</v>
      </c>
      <c r="D225" s="214">
        <f>POA!E4402</f>
        <v>0</v>
      </c>
      <c r="E225" s="45">
        <f t="shared" si="49"/>
        <v>0</v>
      </c>
      <c r="F225" s="46">
        <f t="shared" si="50"/>
        <v>0</v>
      </c>
      <c r="G225" s="45">
        <f t="shared" si="51"/>
        <v>0</v>
      </c>
    </row>
    <row r="226" spans="1:7" ht="22.5">
      <c r="A226" s="222" t="s">
        <v>1767</v>
      </c>
      <c r="B226" s="235" t="s">
        <v>8586</v>
      </c>
      <c r="C226" s="337">
        <v>76000</v>
      </c>
      <c r="D226" s="214">
        <f>POA!E4400</f>
        <v>0</v>
      </c>
      <c r="E226" s="237">
        <f t="shared" si="49"/>
        <v>0</v>
      </c>
      <c r="F226" s="79">
        <f t="shared" si="50"/>
        <v>0</v>
      </c>
      <c r="G226" s="237">
        <f t="shared" si="51"/>
        <v>0</v>
      </c>
    </row>
    <row r="227" spans="1:7" ht="18" customHeight="1">
      <c r="A227" s="392" t="s">
        <v>1767</v>
      </c>
      <c r="B227" s="334" t="s">
        <v>7458</v>
      </c>
      <c r="C227" s="209">
        <v>45000</v>
      </c>
      <c r="D227" s="214">
        <f>POA!E4400</f>
        <v>0</v>
      </c>
      <c r="E227" s="45">
        <f t="shared" si="49"/>
        <v>0</v>
      </c>
      <c r="F227" s="46">
        <f t="shared" si="50"/>
        <v>0</v>
      </c>
      <c r="G227" s="45">
        <f t="shared" si="51"/>
        <v>0</v>
      </c>
    </row>
    <row r="228" spans="1:7" ht="18" customHeight="1">
      <c r="A228" s="210" t="s">
        <v>1768</v>
      </c>
      <c r="B228" s="235" t="s">
        <v>8587</v>
      </c>
      <c r="C228" s="209">
        <v>7464.31</v>
      </c>
      <c r="D228" s="214">
        <f>POA!E3848</f>
        <v>0</v>
      </c>
      <c r="E228" s="45">
        <f t="shared" si="49"/>
        <v>0</v>
      </c>
      <c r="F228" s="46">
        <f t="shared" si="50"/>
        <v>0</v>
      </c>
      <c r="G228" s="45">
        <f t="shared" si="51"/>
        <v>0</v>
      </c>
    </row>
    <row r="229" spans="1:7" ht="18" customHeight="1">
      <c r="A229" s="392" t="s">
        <v>1104</v>
      </c>
      <c r="B229" s="334" t="s">
        <v>7459</v>
      </c>
      <c r="C229" s="209">
        <v>3000</v>
      </c>
      <c r="D229" s="214">
        <f>POA!E2971</f>
        <v>0</v>
      </c>
      <c r="E229" s="45">
        <f t="shared" si="49"/>
        <v>0</v>
      </c>
      <c r="F229" s="46">
        <f t="shared" si="50"/>
        <v>0</v>
      </c>
      <c r="G229" s="45">
        <f t="shared" si="51"/>
        <v>0</v>
      </c>
    </row>
    <row r="230" spans="1:7" ht="18" customHeight="1">
      <c r="A230" s="392" t="s">
        <v>1771</v>
      </c>
      <c r="B230" s="334" t="s">
        <v>7460</v>
      </c>
      <c r="C230" s="209">
        <v>45000</v>
      </c>
      <c r="D230" s="214">
        <f>POA!E4401</f>
        <v>0</v>
      </c>
      <c r="E230" s="45">
        <f t="shared" si="49"/>
        <v>0</v>
      </c>
      <c r="F230" s="46">
        <f t="shared" si="50"/>
        <v>0</v>
      </c>
      <c r="G230" s="45">
        <f t="shared" si="51"/>
        <v>0</v>
      </c>
    </row>
    <row r="231" spans="1:7" ht="18" customHeight="1">
      <c r="A231" s="210" t="s">
        <v>1773</v>
      </c>
      <c r="B231" s="115" t="s">
        <v>8008</v>
      </c>
      <c r="C231" s="209">
        <v>6976.74</v>
      </c>
      <c r="D231" s="214">
        <f>POA!E4402</f>
        <v>0</v>
      </c>
      <c r="E231" s="45">
        <f t="shared" si="49"/>
        <v>0</v>
      </c>
      <c r="F231" s="46">
        <f t="shared" si="50"/>
        <v>0</v>
      </c>
      <c r="G231" s="45">
        <f t="shared" si="51"/>
        <v>0</v>
      </c>
    </row>
    <row r="232" spans="1:7" ht="18" customHeight="1">
      <c r="A232" s="210" t="s">
        <v>3037</v>
      </c>
      <c r="B232" s="235" t="s">
        <v>8009</v>
      </c>
      <c r="C232" s="209">
        <v>9000</v>
      </c>
      <c r="D232" s="214">
        <f>POA!E4403</f>
        <v>0</v>
      </c>
      <c r="E232" s="45">
        <f t="shared" si="49"/>
        <v>0</v>
      </c>
      <c r="F232" s="46">
        <f t="shared" si="50"/>
        <v>0</v>
      </c>
      <c r="G232" s="45">
        <f t="shared" si="51"/>
        <v>0</v>
      </c>
    </row>
    <row r="233" spans="1:7" ht="18" customHeight="1">
      <c r="A233" s="210" t="s">
        <v>1774</v>
      </c>
      <c r="B233" s="115" t="s">
        <v>8010</v>
      </c>
      <c r="C233" s="209">
        <v>7900</v>
      </c>
      <c r="D233" s="214">
        <f>POA!E4404</f>
        <v>0</v>
      </c>
      <c r="E233" s="237">
        <f>C233*D233</f>
        <v>0</v>
      </c>
      <c r="F233" s="79">
        <f t="shared" si="50"/>
        <v>0</v>
      </c>
      <c r="G233" s="237">
        <f t="shared" si="51"/>
        <v>0</v>
      </c>
    </row>
    <row r="234" spans="1:7" ht="18" customHeight="1">
      <c r="A234" s="210" t="s">
        <v>1775</v>
      </c>
      <c r="B234" s="212" t="s">
        <v>7405</v>
      </c>
      <c r="C234" s="209">
        <v>7200</v>
      </c>
      <c r="D234" s="214">
        <f>POA!E3854</f>
        <v>0</v>
      </c>
      <c r="E234" s="237">
        <f>C234*D234</f>
        <v>0</v>
      </c>
      <c r="F234" s="79">
        <f t="shared" si="50"/>
        <v>0</v>
      </c>
      <c r="G234" s="237">
        <f t="shared" si="51"/>
        <v>0</v>
      </c>
    </row>
    <row r="235" spans="1:7" ht="18" customHeight="1">
      <c r="A235" s="210" t="s">
        <v>1776</v>
      </c>
      <c r="B235" s="212" t="s">
        <v>7406</v>
      </c>
      <c r="C235" s="209">
        <v>7464.31</v>
      </c>
      <c r="D235" s="214">
        <f>POA!E3855</f>
        <v>0</v>
      </c>
      <c r="E235" s="237">
        <f>C235*D235</f>
        <v>0</v>
      </c>
      <c r="F235" s="79">
        <f t="shared" si="50"/>
        <v>0</v>
      </c>
      <c r="G235" s="237">
        <f t="shared" si="51"/>
        <v>0</v>
      </c>
    </row>
    <row r="236" spans="1:7" ht="18" customHeight="1">
      <c r="A236" s="210" t="s">
        <v>1780</v>
      </c>
      <c r="B236" s="212" t="s">
        <v>8414</v>
      </c>
      <c r="C236" s="209">
        <v>6269.04</v>
      </c>
      <c r="D236" s="214">
        <f>POA!E3860</f>
        <v>0</v>
      </c>
      <c r="E236" s="237">
        <f>C236*D236</f>
        <v>0</v>
      </c>
      <c r="F236" s="79">
        <f t="shared" ref="F236:F263" si="52">D236/12</f>
        <v>0</v>
      </c>
      <c r="G236" s="237">
        <f t="shared" ref="G236:G263" si="53">E236/12</f>
        <v>0</v>
      </c>
    </row>
    <row r="237" spans="1:7" ht="18" customHeight="1">
      <c r="A237" s="210" t="s">
        <v>1781</v>
      </c>
      <c r="B237" s="212" t="s">
        <v>7407</v>
      </c>
      <c r="C237" s="209">
        <v>4746.1499999999996</v>
      </c>
      <c r="D237" s="214">
        <f>POA!E3861</f>
        <v>0</v>
      </c>
      <c r="E237" s="237">
        <f>C237*D237</f>
        <v>0</v>
      </c>
      <c r="F237" s="79">
        <f t="shared" si="52"/>
        <v>0</v>
      </c>
      <c r="G237" s="237">
        <f t="shared" si="53"/>
        <v>0</v>
      </c>
    </row>
    <row r="238" spans="1:7" ht="18" customHeight="1">
      <c r="A238" s="210" t="s">
        <v>1782</v>
      </c>
      <c r="B238" s="212" t="s">
        <v>7411</v>
      </c>
      <c r="C238" s="337">
        <v>4775.6099999999997</v>
      </c>
      <c r="D238" s="214">
        <f>POA!E3862</f>
        <v>0</v>
      </c>
      <c r="E238" s="237">
        <f>D238*C238</f>
        <v>0</v>
      </c>
      <c r="F238" s="79">
        <f t="shared" si="52"/>
        <v>0</v>
      </c>
      <c r="G238" s="237">
        <f t="shared" si="53"/>
        <v>0</v>
      </c>
    </row>
    <row r="239" spans="1:7" ht="18" customHeight="1">
      <c r="A239" s="210" t="s">
        <v>1783</v>
      </c>
      <c r="B239" s="212" t="s">
        <v>8011</v>
      </c>
      <c r="C239" s="209">
        <v>7900</v>
      </c>
      <c r="D239" s="214">
        <f>POA!E4405</f>
        <v>0</v>
      </c>
      <c r="E239" s="237">
        <f t="shared" ref="E239:E244" si="54">C239*D239</f>
        <v>0</v>
      </c>
      <c r="F239" s="79">
        <f t="shared" si="52"/>
        <v>0</v>
      </c>
      <c r="G239" s="237">
        <f t="shared" si="53"/>
        <v>0</v>
      </c>
    </row>
    <row r="240" spans="1:7" ht="18" customHeight="1">
      <c r="A240" s="210" t="s">
        <v>1784</v>
      </c>
      <c r="B240" s="211" t="s">
        <v>8415</v>
      </c>
      <c r="C240" s="209">
        <v>7900</v>
      </c>
      <c r="D240" s="214">
        <f>POA!E4406</f>
        <v>0</v>
      </c>
      <c r="E240" s="237">
        <f t="shared" si="54"/>
        <v>0</v>
      </c>
      <c r="F240" s="79">
        <f t="shared" si="52"/>
        <v>0</v>
      </c>
      <c r="G240" s="237">
        <f t="shared" si="53"/>
        <v>0</v>
      </c>
    </row>
    <row r="241" spans="1:7" ht="18" customHeight="1">
      <c r="A241" s="210" t="s">
        <v>1785</v>
      </c>
      <c r="B241" s="211" t="s">
        <v>8012</v>
      </c>
      <c r="C241" s="209">
        <v>6576.74</v>
      </c>
      <c r="D241" s="214">
        <f>POA!E4407</f>
        <v>0</v>
      </c>
      <c r="E241" s="237">
        <f t="shared" si="54"/>
        <v>0</v>
      </c>
      <c r="F241" s="79">
        <f t="shared" si="52"/>
        <v>0</v>
      </c>
      <c r="G241" s="237">
        <f t="shared" si="53"/>
        <v>0</v>
      </c>
    </row>
    <row r="242" spans="1:7" ht="18" customHeight="1">
      <c r="A242" s="210" t="s">
        <v>1786</v>
      </c>
      <c r="B242" s="212" t="s">
        <v>8416</v>
      </c>
      <c r="C242" s="209">
        <v>6976.74</v>
      </c>
      <c r="D242" s="214">
        <f>POA!E508</f>
        <v>0</v>
      </c>
      <c r="E242" s="237">
        <f t="shared" si="54"/>
        <v>0</v>
      </c>
      <c r="F242" s="79">
        <f t="shared" si="52"/>
        <v>0</v>
      </c>
      <c r="G242" s="237">
        <f t="shared" si="53"/>
        <v>0</v>
      </c>
    </row>
    <row r="243" spans="1:7" ht="18" customHeight="1">
      <c r="A243" s="210" t="s">
        <v>1787</v>
      </c>
      <c r="B243" s="212" t="s">
        <v>7408</v>
      </c>
      <c r="C243" s="209">
        <v>9000</v>
      </c>
      <c r="D243" s="214">
        <f>POA!E3863</f>
        <v>0</v>
      </c>
      <c r="E243" s="237">
        <f t="shared" si="54"/>
        <v>0</v>
      </c>
      <c r="F243" s="79">
        <f t="shared" si="52"/>
        <v>0</v>
      </c>
      <c r="G243" s="237">
        <f t="shared" si="53"/>
        <v>0</v>
      </c>
    </row>
    <row r="244" spans="1:7" ht="18" customHeight="1">
      <c r="A244" s="232" t="s">
        <v>3039</v>
      </c>
      <c r="B244" s="115" t="s">
        <v>7409</v>
      </c>
      <c r="C244" s="209">
        <v>9000</v>
      </c>
      <c r="D244" s="214">
        <f>POA!E3864</f>
        <v>0</v>
      </c>
      <c r="E244" s="237">
        <f t="shared" si="54"/>
        <v>0</v>
      </c>
      <c r="F244" s="79">
        <f t="shared" si="52"/>
        <v>0</v>
      </c>
      <c r="G244" s="237">
        <f t="shared" si="53"/>
        <v>0</v>
      </c>
    </row>
    <row r="245" spans="1:7" ht="18" customHeight="1">
      <c r="A245" s="232" t="s">
        <v>3041</v>
      </c>
      <c r="B245" s="235" t="s">
        <v>8417</v>
      </c>
      <c r="C245" s="337">
        <v>3000</v>
      </c>
      <c r="D245" s="214">
        <f>POA!E3866</f>
        <v>0</v>
      </c>
      <c r="E245" s="237">
        <f t="shared" ref="E245:E263" si="55">D245*C245</f>
        <v>0</v>
      </c>
      <c r="F245" s="79">
        <f t="shared" si="52"/>
        <v>0</v>
      </c>
      <c r="G245" s="237">
        <f t="shared" si="53"/>
        <v>0</v>
      </c>
    </row>
    <row r="246" spans="1:7" ht="18" customHeight="1">
      <c r="A246" s="232" t="s">
        <v>3042</v>
      </c>
      <c r="B246" s="235" t="s">
        <v>8418</v>
      </c>
      <c r="C246" s="337">
        <v>3000</v>
      </c>
      <c r="D246" s="214">
        <f>POA!E3867</f>
        <v>0</v>
      </c>
      <c r="E246" s="237">
        <f t="shared" si="55"/>
        <v>0</v>
      </c>
      <c r="F246" s="79">
        <f t="shared" si="52"/>
        <v>0</v>
      </c>
      <c r="G246" s="237">
        <f t="shared" si="53"/>
        <v>0</v>
      </c>
    </row>
    <row r="247" spans="1:7" ht="18" customHeight="1">
      <c r="A247" s="232" t="s">
        <v>3043</v>
      </c>
      <c r="B247" s="115" t="s">
        <v>7412</v>
      </c>
      <c r="C247" s="337">
        <v>3000</v>
      </c>
      <c r="D247" s="214">
        <f>POA!E3868</f>
        <v>0</v>
      </c>
      <c r="E247" s="237">
        <f t="shared" si="55"/>
        <v>0</v>
      </c>
      <c r="F247" s="79">
        <f t="shared" si="52"/>
        <v>0</v>
      </c>
      <c r="G247" s="237">
        <f t="shared" si="53"/>
        <v>0</v>
      </c>
    </row>
    <row r="248" spans="1:7" ht="18" customHeight="1">
      <c r="A248" s="232" t="s">
        <v>1788</v>
      </c>
      <c r="B248" s="115" t="s">
        <v>7413</v>
      </c>
      <c r="C248" s="337">
        <v>1185</v>
      </c>
      <c r="D248" s="214">
        <f>POA!E3869</f>
        <v>0</v>
      </c>
      <c r="E248" s="237">
        <f t="shared" si="55"/>
        <v>0</v>
      </c>
      <c r="F248" s="79">
        <f t="shared" si="52"/>
        <v>0</v>
      </c>
      <c r="G248" s="237">
        <f t="shared" si="53"/>
        <v>0</v>
      </c>
    </row>
    <row r="249" spans="1:7" ht="18" customHeight="1">
      <c r="A249" s="232" t="s">
        <v>3044</v>
      </c>
      <c r="B249" s="235" t="s">
        <v>8419</v>
      </c>
      <c r="C249" s="337">
        <v>1421</v>
      </c>
      <c r="D249" s="214">
        <f>POA!E3870</f>
        <v>0</v>
      </c>
      <c r="E249" s="237">
        <f t="shared" si="55"/>
        <v>0</v>
      </c>
      <c r="F249" s="79">
        <f t="shared" si="52"/>
        <v>0</v>
      </c>
      <c r="G249" s="237">
        <f t="shared" si="53"/>
        <v>0</v>
      </c>
    </row>
    <row r="250" spans="1:7" ht="18" customHeight="1">
      <c r="A250" s="232" t="s">
        <v>3045</v>
      </c>
      <c r="B250" s="235" t="s">
        <v>8420</v>
      </c>
      <c r="C250" s="337">
        <v>3000</v>
      </c>
      <c r="D250" s="214">
        <f>POA!E3871</f>
        <v>0</v>
      </c>
      <c r="E250" s="237">
        <f t="shared" si="55"/>
        <v>0</v>
      </c>
      <c r="F250" s="79">
        <f t="shared" si="52"/>
        <v>0</v>
      </c>
      <c r="G250" s="237">
        <f t="shared" si="53"/>
        <v>0</v>
      </c>
    </row>
    <row r="251" spans="1:7" ht="18" customHeight="1">
      <c r="A251" s="232" t="s">
        <v>3046</v>
      </c>
      <c r="B251" s="235" t="s">
        <v>8421</v>
      </c>
      <c r="C251" s="337">
        <v>2537</v>
      </c>
      <c r="D251" s="214">
        <f>POA!E3872</f>
        <v>0</v>
      </c>
      <c r="E251" s="237">
        <f t="shared" si="55"/>
        <v>0</v>
      </c>
      <c r="F251" s="79">
        <f t="shared" si="52"/>
        <v>0</v>
      </c>
      <c r="G251" s="237">
        <f t="shared" si="53"/>
        <v>0</v>
      </c>
    </row>
    <row r="252" spans="1:7" ht="18" customHeight="1">
      <c r="A252" s="232" t="s">
        <v>3047</v>
      </c>
      <c r="B252" s="115" t="s">
        <v>8422</v>
      </c>
      <c r="C252" s="337">
        <v>3000</v>
      </c>
      <c r="D252" s="214">
        <f>POA!E3873</f>
        <v>0</v>
      </c>
      <c r="E252" s="237">
        <f t="shared" si="55"/>
        <v>0</v>
      </c>
      <c r="F252" s="79">
        <f t="shared" si="52"/>
        <v>0</v>
      </c>
      <c r="G252" s="237">
        <f t="shared" si="53"/>
        <v>0</v>
      </c>
    </row>
    <row r="253" spans="1:7" ht="18" customHeight="1">
      <c r="A253" s="232" t="s">
        <v>1794</v>
      </c>
      <c r="B253" s="115" t="s">
        <v>8013</v>
      </c>
      <c r="C253" s="209">
        <v>7900</v>
      </c>
      <c r="D253" s="214">
        <f>POA!E4409</f>
        <v>0</v>
      </c>
      <c r="E253" s="45">
        <f t="shared" si="55"/>
        <v>0</v>
      </c>
      <c r="F253" s="46">
        <f t="shared" si="52"/>
        <v>0</v>
      </c>
      <c r="G253" s="45">
        <f t="shared" si="53"/>
        <v>0</v>
      </c>
    </row>
    <row r="254" spans="1:7" ht="18" customHeight="1">
      <c r="A254" s="232" t="s">
        <v>3056</v>
      </c>
      <c r="B254" s="115" t="s">
        <v>7410</v>
      </c>
      <c r="C254" s="236">
        <v>3235.39</v>
      </c>
      <c r="D254" s="214">
        <f>POA!E3885</f>
        <v>0</v>
      </c>
      <c r="E254" s="237">
        <f t="shared" si="55"/>
        <v>0</v>
      </c>
      <c r="F254" s="79">
        <f t="shared" si="52"/>
        <v>0</v>
      </c>
      <c r="G254" s="237">
        <f t="shared" si="53"/>
        <v>0</v>
      </c>
    </row>
    <row r="255" spans="1:7" ht="18" customHeight="1">
      <c r="A255" s="393" t="s">
        <v>5510</v>
      </c>
      <c r="B255" s="334" t="s">
        <v>7461</v>
      </c>
      <c r="C255" s="209">
        <v>45000</v>
      </c>
      <c r="D255" s="214">
        <f>POA!E4412</f>
        <v>0</v>
      </c>
      <c r="E255" s="45">
        <f t="shared" si="55"/>
        <v>0</v>
      </c>
      <c r="F255" s="46">
        <f t="shared" si="52"/>
        <v>0</v>
      </c>
      <c r="G255" s="45">
        <f t="shared" si="53"/>
        <v>0</v>
      </c>
    </row>
    <row r="256" spans="1:7" ht="18" customHeight="1">
      <c r="A256" s="393" t="s">
        <v>5522</v>
      </c>
      <c r="B256" s="334" t="s">
        <v>7462</v>
      </c>
      <c r="C256" s="209">
        <v>45000</v>
      </c>
      <c r="D256" s="214">
        <f>POA!E4418</f>
        <v>0</v>
      </c>
      <c r="E256" s="45">
        <f t="shared" si="55"/>
        <v>0</v>
      </c>
      <c r="F256" s="46">
        <f t="shared" si="52"/>
        <v>0</v>
      </c>
      <c r="G256" s="45">
        <f t="shared" si="53"/>
        <v>0</v>
      </c>
    </row>
    <row r="257" spans="1:7" ht="18" customHeight="1">
      <c r="A257" s="393" t="s">
        <v>5538</v>
      </c>
      <c r="B257" s="334" t="s">
        <v>7465</v>
      </c>
      <c r="C257" s="209">
        <v>45000</v>
      </c>
      <c r="D257" s="214">
        <f>POA!E4426</f>
        <v>0</v>
      </c>
      <c r="E257" s="45">
        <f t="shared" si="55"/>
        <v>0</v>
      </c>
      <c r="F257" s="46">
        <f t="shared" si="52"/>
        <v>0</v>
      </c>
      <c r="G257" s="45">
        <f t="shared" si="53"/>
        <v>0</v>
      </c>
    </row>
    <row r="258" spans="1:7" ht="21.6" customHeight="1">
      <c r="A258" s="393" t="s">
        <v>5542</v>
      </c>
      <c r="B258" s="238" t="s">
        <v>8588</v>
      </c>
      <c r="C258" s="209">
        <v>45000</v>
      </c>
      <c r="D258" s="214">
        <f>POA!E4428</f>
        <v>0</v>
      </c>
      <c r="E258" s="45">
        <f t="shared" si="55"/>
        <v>0</v>
      </c>
      <c r="F258" s="46">
        <f t="shared" si="52"/>
        <v>0</v>
      </c>
      <c r="G258" s="45">
        <f t="shared" si="53"/>
        <v>0</v>
      </c>
    </row>
    <row r="259" spans="1:7" ht="18" customHeight="1">
      <c r="A259" s="434" t="s">
        <v>5546</v>
      </c>
      <c r="B259" s="435" t="s">
        <v>7463</v>
      </c>
      <c r="C259" s="209">
        <v>45000</v>
      </c>
      <c r="D259" s="214">
        <f>POA!E4430</f>
        <v>0</v>
      </c>
      <c r="E259" s="45">
        <f t="shared" si="55"/>
        <v>0</v>
      </c>
      <c r="F259" s="46">
        <f t="shared" si="52"/>
        <v>0</v>
      </c>
      <c r="G259" s="45">
        <f t="shared" si="53"/>
        <v>0</v>
      </c>
    </row>
    <row r="260" spans="1:7" ht="18" customHeight="1">
      <c r="A260" s="434" t="s">
        <v>5546</v>
      </c>
      <c r="B260" s="435" t="s">
        <v>7463</v>
      </c>
      <c r="C260" s="209">
        <v>76000</v>
      </c>
      <c r="D260" s="214"/>
      <c r="E260" s="45"/>
      <c r="F260" s="46"/>
      <c r="G260" s="45"/>
    </row>
    <row r="261" spans="1:7" ht="18" customHeight="1">
      <c r="A261" s="393" t="s">
        <v>5548</v>
      </c>
      <c r="B261" s="334" t="s">
        <v>7464</v>
      </c>
      <c r="C261" s="209">
        <v>45000</v>
      </c>
      <c r="D261" s="214">
        <f>POA!E4431</f>
        <v>0</v>
      </c>
      <c r="E261" s="45">
        <f t="shared" si="55"/>
        <v>0</v>
      </c>
      <c r="F261" s="46">
        <f t="shared" si="52"/>
        <v>0</v>
      </c>
      <c r="G261" s="45">
        <f t="shared" si="53"/>
        <v>0</v>
      </c>
    </row>
    <row r="262" spans="1:7" ht="18" customHeight="1">
      <c r="A262" s="393" t="s">
        <v>5558</v>
      </c>
      <c r="B262" s="334" t="s">
        <v>7466</v>
      </c>
      <c r="C262" s="209">
        <v>45000</v>
      </c>
      <c r="D262" s="214">
        <f>POA!E4436</f>
        <v>0</v>
      </c>
      <c r="E262" s="45">
        <f t="shared" si="55"/>
        <v>0</v>
      </c>
      <c r="F262" s="46">
        <f t="shared" si="52"/>
        <v>0</v>
      </c>
      <c r="G262" s="45">
        <f t="shared" si="53"/>
        <v>0</v>
      </c>
    </row>
    <row r="263" spans="1:7" ht="18" customHeight="1">
      <c r="A263" s="393" t="s">
        <v>5560</v>
      </c>
      <c r="B263" s="334" t="s">
        <v>7467</v>
      </c>
      <c r="C263" s="209">
        <v>45000</v>
      </c>
      <c r="D263" s="214">
        <f>POA!E4437</f>
        <v>0</v>
      </c>
      <c r="E263" s="45">
        <f t="shared" si="55"/>
        <v>0</v>
      </c>
      <c r="F263" s="46">
        <f t="shared" si="52"/>
        <v>0</v>
      </c>
      <c r="G263" s="45">
        <f t="shared" si="53"/>
        <v>0</v>
      </c>
    </row>
    <row r="264" spans="1:7" ht="18" customHeight="1">
      <c r="A264" s="823" t="s">
        <v>1</v>
      </c>
      <c r="B264" s="824"/>
      <c r="C264" s="68">
        <f>SUM(C204:C263)</f>
        <v>1362944.5100000002</v>
      </c>
      <c r="D264" s="338">
        <f>SUM(D204:D263)</f>
        <v>0</v>
      </c>
      <c r="E264" s="68">
        <f>SUM(E204:E263)</f>
        <v>0</v>
      </c>
      <c r="F264" s="338">
        <f>SUM(F204:F263)</f>
        <v>0</v>
      </c>
      <c r="G264" s="68">
        <f>SUM(G204:G263)</f>
        <v>0</v>
      </c>
    </row>
    <row r="265" spans="1:7" ht="18" customHeight="1">
      <c r="A265" s="820" t="s">
        <v>8423</v>
      </c>
      <c r="B265" s="821"/>
      <c r="C265" s="821"/>
      <c r="D265" s="821"/>
      <c r="E265" s="821"/>
      <c r="F265" s="821"/>
      <c r="G265" s="822"/>
    </row>
    <row r="266" spans="1:7" ht="21.6" customHeight="1">
      <c r="A266" s="393" t="s">
        <v>1797</v>
      </c>
      <c r="B266" s="231" t="s">
        <v>8589</v>
      </c>
      <c r="C266" s="209">
        <v>4332</v>
      </c>
      <c r="D266" s="214">
        <f>POA!E3889</f>
        <v>0</v>
      </c>
      <c r="E266" s="45">
        <f t="shared" ref="E266:E273" si="56">D266*C266</f>
        <v>0</v>
      </c>
      <c r="F266" s="46">
        <f t="shared" ref="F266:G273" si="57">D266/12</f>
        <v>0</v>
      </c>
      <c r="G266" s="45">
        <f t="shared" si="57"/>
        <v>0</v>
      </c>
    </row>
    <row r="267" spans="1:7" ht="18" customHeight="1">
      <c r="A267" s="397" t="s">
        <v>1115</v>
      </c>
      <c r="B267" s="335" t="s">
        <v>7630</v>
      </c>
      <c r="C267" s="209">
        <v>1050</v>
      </c>
      <c r="D267" s="214">
        <f>POA!E2981</f>
        <v>0</v>
      </c>
      <c r="E267" s="45">
        <f t="shared" si="56"/>
        <v>0</v>
      </c>
      <c r="F267" s="46">
        <f t="shared" si="57"/>
        <v>0</v>
      </c>
      <c r="G267" s="45">
        <f t="shared" si="57"/>
        <v>0</v>
      </c>
    </row>
    <row r="268" spans="1:7" ht="18" customHeight="1">
      <c r="A268" s="393" t="s">
        <v>1802</v>
      </c>
      <c r="B268" s="232" t="s">
        <v>8424</v>
      </c>
      <c r="C268" s="209">
        <v>6259</v>
      </c>
      <c r="D268" s="214">
        <f>POA!E3894</f>
        <v>0</v>
      </c>
      <c r="E268" s="45">
        <f t="shared" si="56"/>
        <v>0</v>
      </c>
      <c r="F268" s="46">
        <f t="shared" si="57"/>
        <v>0</v>
      </c>
      <c r="G268" s="45">
        <f t="shared" si="57"/>
        <v>0</v>
      </c>
    </row>
    <row r="269" spans="1:7" ht="18" customHeight="1">
      <c r="A269" s="393" t="s">
        <v>1803</v>
      </c>
      <c r="B269" s="232" t="s">
        <v>8425</v>
      </c>
      <c r="C269" s="209">
        <v>8000</v>
      </c>
      <c r="D269" s="214">
        <f>POA!E3895</f>
        <v>0</v>
      </c>
      <c r="E269" s="45">
        <f t="shared" si="56"/>
        <v>0</v>
      </c>
      <c r="F269" s="46">
        <f t="shared" si="57"/>
        <v>0</v>
      </c>
      <c r="G269" s="45">
        <f t="shared" si="57"/>
        <v>0</v>
      </c>
    </row>
    <row r="270" spans="1:7" ht="18" customHeight="1">
      <c r="A270" s="393" t="s">
        <v>1804</v>
      </c>
      <c r="B270" s="232" t="s">
        <v>8426</v>
      </c>
      <c r="C270" s="209">
        <v>8000</v>
      </c>
      <c r="D270" s="214">
        <f>POA!E3896</f>
        <v>0</v>
      </c>
      <c r="E270" s="45">
        <f t="shared" si="56"/>
        <v>0</v>
      </c>
      <c r="F270" s="46">
        <f t="shared" si="57"/>
        <v>0</v>
      </c>
      <c r="G270" s="45">
        <f t="shared" si="57"/>
        <v>0</v>
      </c>
    </row>
    <row r="271" spans="1:7" ht="18" customHeight="1">
      <c r="A271" s="393" t="s">
        <v>1813</v>
      </c>
      <c r="B271" s="232" t="s">
        <v>8427</v>
      </c>
      <c r="C271" s="209">
        <v>6259</v>
      </c>
      <c r="D271" s="214">
        <f>POA!E3905</f>
        <v>0</v>
      </c>
      <c r="E271" s="45">
        <f t="shared" si="56"/>
        <v>0</v>
      </c>
      <c r="F271" s="46">
        <f t="shared" si="57"/>
        <v>0</v>
      </c>
      <c r="G271" s="45">
        <f t="shared" si="57"/>
        <v>0</v>
      </c>
    </row>
    <row r="272" spans="1:7" ht="18" customHeight="1">
      <c r="A272" s="397" t="s">
        <v>1128</v>
      </c>
      <c r="B272" s="335" t="s">
        <v>7631</v>
      </c>
      <c r="C272" s="209">
        <v>1050</v>
      </c>
      <c r="D272" s="214">
        <f>POA!E2997</f>
        <v>0</v>
      </c>
      <c r="E272" s="45">
        <f t="shared" si="56"/>
        <v>0</v>
      </c>
      <c r="F272" s="46">
        <f t="shared" si="57"/>
        <v>0</v>
      </c>
      <c r="G272" s="45">
        <f t="shared" si="57"/>
        <v>0</v>
      </c>
    </row>
    <row r="273" spans="1:7" ht="18" customHeight="1">
      <c r="A273" s="397" t="s">
        <v>1129</v>
      </c>
      <c r="B273" s="335" t="s">
        <v>7632</v>
      </c>
      <c r="C273" s="209">
        <v>850</v>
      </c>
      <c r="D273" s="214">
        <f>POA!E2998</f>
        <v>0</v>
      </c>
      <c r="E273" s="45">
        <f t="shared" si="56"/>
        <v>0</v>
      </c>
      <c r="F273" s="46">
        <f t="shared" si="57"/>
        <v>0</v>
      </c>
      <c r="G273" s="45">
        <f t="shared" si="57"/>
        <v>0</v>
      </c>
    </row>
    <row r="274" spans="1:7" ht="18" customHeight="1">
      <c r="A274" s="823" t="s">
        <v>1</v>
      </c>
      <c r="B274" s="824"/>
      <c r="C274" s="68">
        <f>SUM(C266:C273)</f>
        <v>35800</v>
      </c>
      <c r="D274" s="338">
        <f>SUM(D266:D273)</f>
        <v>0</v>
      </c>
      <c r="E274" s="68">
        <f>SUM(E266:E273)</f>
        <v>0</v>
      </c>
      <c r="F274" s="338">
        <f>SUM(F266:F273)</f>
        <v>0</v>
      </c>
      <c r="G274" s="68">
        <f>SUM(G266:G273)</f>
        <v>0</v>
      </c>
    </row>
    <row r="275" spans="1:7" ht="18" customHeight="1">
      <c r="A275" s="820" t="s">
        <v>8428</v>
      </c>
      <c r="B275" s="821"/>
      <c r="C275" s="821"/>
      <c r="D275" s="821"/>
      <c r="E275" s="821"/>
      <c r="F275" s="821"/>
      <c r="G275" s="822"/>
    </row>
    <row r="276" spans="1:7" ht="18" customHeight="1">
      <c r="A276" s="232" t="s">
        <v>1818</v>
      </c>
      <c r="B276" s="235" t="s">
        <v>7415</v>
      </c>
      <c r="C276" s="209">
        <v>2000</v>
      </c>
      <c r="D276" s="214">
        <f>POA!E3912</f>
        <v>0</v>
      </c>
      <c r="E276" s="45">
        <f t="shared" ref="E276:E283" si="58">D276*C276</f>
        <v>0</v>
      </c>
      <c r="F276" s="46">
        <f t="shared" ref="F276:G283" si="59">D276/12</f>
        <v>0</v>
      </c>
      <c r="G276" s="45">
        <f t="shared" si="59"/>
        <v>0</v>
      </c>
    </row>
    <row r="277" spans="1:7" ht="18" customHeight="1">
      <c r="A277" s="232" t="s">
        <v>1819</v>
      </c>
      <c r="B277" s="235" t="s">
        <v>7421</v>
      </c>
      <c r="C277" s="209">
        <v>2000</v>
      </c>
      <c r="D277" s="214">
        <f>POA!E3913</f>
        <v>0</v>
      </c>
      <c r="E277" s="45">
        <f t="shared" si="58"/>
        <v>0</v>
      </c>
      <c r="F277" s="46">
        <f t="shared" si="59"/>
        <v>0</v>
      </c>
      <c r="G277" s="45">
        <f t="shared" si="59"/>
        <v>0</v>
      </c>
    </row>
    <row r="278" spans="1:7" ht="18" customHeight="1">
      <c r="A278" s="232" t="s">
        <v>1820</v>
      </c>
      <c r="B278" s="235" t="s">
        <v>7422</v>
      </c>
      <c r="C278" s="209">
        <v>2000</v>
      </c>
      <c r="D278" s="214">
        <f>POA!E3914</f>
        <v>0</v>
      </c>
      <c r="E278" s="45">
        <f t="shared" si="58"/>
        <v>0</v>
      </c>
      <c r="F278" s="46">
        <f t="shared" si="59"/>
        <v>0</v>
      </c>
      <c r="G278" s="45">
        <f t="shared" si="59"/>
        <v>0</v>
      </c>
    </row>
    <row r="279" spans="1:7" ht="18" customHeight="1">
      <c r="A279" s="232" t="s">
        <v>3065</v>
      </c>
      <c r="B279" s="115" t="s">
        <v>8014</v>
      </c>
      <c r="C279" s="209">
        <v>2100</v>
      </c>
      <c r="D279" s="214">
        <f>POA!E4438</f>
        <v>0</v>
      </c>
      <c r="E279" s="45">
        <f t="shared" si="58"/>
        <v>0</v>
      </c>
      <c r="F279" s="46">
        <f t="shared" si="59"/>
        <v>0</v>
      </c>
      <c r="G279" s="45">
        <f t="shared" si="59"/>
        <v>0</v>
      </c>
    </row>
    <row r="280" spans="1:7" ht="18" customHeight="1">
      <c r="A280" s="232" t="s">
        <v>1821</v>
      </c>
      <c r="B280" s="235" t="s">
        <v>7416</v>
      </c>
      <c r="C280" s="209">
        <v>2000</v>
      </c>
      <c r="D280" s="214">
        <f>POA!E3915</f>
        <v>0</v>
      </c>
      <c r="E280" s="45">
        <f t="shared" si="58"/>
        <v>0</v>
      </c>
      <c r="F280" s="46">
        <f t="shared" si="59"/>
        <v>0</v>
      </c>
      <c r="G280" s="45">
        <f t="shared" si="59"/>
        <v>0</v>
      </c>
    </row>
    <row r="281" spans="1:7" ht="18" customHeight="1">
      <c r="A281" s="232" t="s">
        <v>3066</v>
      </c>
      <c r="B281" s="115" t="s">
        <v>7417</v>
      </c>
      <c r="C281" s="209">
        <v>2000</v>
      </c>
      <c r="D281" s="214">
        <f>POA!E3916</f>
        <v>0</v>
      </c>
      <c r="E281" s="45">
        <f t="shared" si="58"/>
        <v>0</v>
      </c>
      <c r="F281" s="46">
        <f t="shared" si="59"/>
        <v>0</v>
      </c>
      <c r="G281" s="45">
        <f t="shared" si="59"/>
        <v>0</v>
      </c>
    </row>
    <row r="282" spans="1:7" ht="18" customHeight="1">
      <c r="A282" s="232" t="s">
        <v>3067</v>
      </c>
      <c r="B282" s="235" t="s">
        <v>7423</v>
      </c>
      <c r="C282" s="209">
        <v>2000</v>
      </c>
      <c r="D282" s="214">
        <f>POA!E3917</f>
        <v>0</v>
      </c>
      <c r="E282" s="45">
        <f t="shared" si="58"/>
        <v>0</v>
      </c>
      <c r="F282" s="46">
        <f t="shared" si="59"/>
        <v>0</v>
      </c>
      <c r="G282" s="45">
        <f t="shared" si="59"/>
        <v>0</v>
      </c>
    </row>
    <row r="283" spans="1:7" ht="18" customHeight="1">
      <c r="A283" s="232" t="s">
        <v>1825</v>
      </c>
      <c r="B283" s="115" t="s">
        <v>7418</v>
      </c>
      <c r="C283" s="209">
        <v>8000</v>
      </c>
      <c r="D283" s="214">
        <f>POA!E3922</f>
        <v>0</v>
      </c>
      <c r="E283" s="45">
        <f t="shared" si="58"/>
        <v>0</v>
      </c>
      <c r="F283" s="46">
        <f t="shared" si="59"/>
        <v>0</v>
      </c>
      <c r="G283" s="45">
        <f t="shared" si="59"/>
        <v>0</v>
      </c>
    </row>
    <row r="284" spans="1:7" ht="18" customHeight="1">
      <c r="A284" s="823" t="s">
        <v>1</v>
      </c>
      <c r="B284" s="824"/>
      <c r="C284" s="68">
        <f>SUM(C276:C283)</f>
        <v>22100</v>
      </c>
      <c r="D284" s="338">
        <f>SUM(D276:D283)</f>
        <v>0</v>
      </c>
      <c r="E284" s="68">
        <f>SUM(E276:E283)</f>
        <v>0</v>
      </c>
      <c r="F284" s="338">
        <f>SUM(F276:F283)</f>
        <v>0</v>
      </c>
      <c r="G284" s="68">
        <f>SUM(G276:G283)</f>
        <v>0</v>
      </c>
    </row>
    <row r="285" spans="1:7" ht="18" customHeight="1">
      <c r="A285" s="820" t="s">
        <v>8429</v>
      </c>
      <c r="B285" s="821"/>
      <c r="C285" s="821"/>
      <c r="D285" s="821"/>
      <c r="E285" s="821"/>
      <c r="F285" s="821"/>
      <c r="G285" s="822"/>
    </row>
    <row r="286" spans="1:7" ht="18" customHeight="1">
      <c r="A286" s="393" t="s">
        <v>3069</v>
      </c>
      <c r="B286" s="232" t="s">
        <v>7425</v>
      </c>
      <c r="C286" s="209">
        <v>7800</v>
      </c>
      <c r="D286" s="214">
        <f>POA!E3926</f>
        <v>0</v>
      </c>
      <c r="E286" s="45">
        <f t="shared" ref="E286:E317" si="60">D286*C286</f>
        <v>0</v>
      </c>
      <c r="F286" s="46">
        <f t="shared" ref="F286:F317" si="61">D286/12</f>
        <v>0</v>
      </c>
      <c r="G286" s="45">
        <f t="shared" ref="G286:G317" si="62">E286/12</f>
        <v>0</v>
      </c>
    </row>
    <row r="287" spans="1:7" ht="18" customHeight="1">
      <c r="A287" s="393" t="s">
        <v>1828</v>
      </c>
      <c r="B287" s="232" t="s">
        <v>7426</v>
      </c>
      <c r="C287" s="209">
        <v>11794</v>
      </c>
      <c r="D287" s="214">
        <f>POA!E3927</f>
        <v>0</v>
      </c>
      <c r="E287" s="45">
        <f t="shared" si="60"/>
        <v>0</v>
      </c>
      <c r="F287" s="46">
        <f t="shared" si="61"/>
        <v>0</v>
      </c>
      <c r="G287" s="45">
        <f t="shared" si="62"/>
        <v>0</v>
      </c>
    </row>
    <row r="288" spans="1:7" ht="18" customHeight="1">
      <c r="A288" s="393" t="s">
        <v>3070</v>
      </c>
      <c r="B288" s="232" t="s">
        <v>7427</v>
      </c>
      <c r="C288" s="209">
        <v>6870</v>
      </c>
      <c r="D288" s="214">
        <f>POA!E3928</f>
        <v>0</v>
      </c>
      <c r="E288" s="45">
        <f t="shared" si="60"/>
        <v>0</v>
      </c>
      <c r="F288" s="46">
        <f t="shared" si="61"/>
        <v>0</v>
      </c>
      <c r="G288" s="45">
        <f t="shared" si="62"/>
        <v>0</v>
      </c>
    </row>
    <row r="289" spans="1:7" ht="18" customHeight="1">
      <c r="A289" s="393" t="s">
        <v>1829</v>
      </c>
      <c r="B289" s="232" t="s">
        <v>7428</v>
      </c>
      <c r="C289" s="209">
        <v>6182.76</v>
      </c>
      <c r="D289" s="214">
        <f>POA!E3929</f>
        <v>0</v>
      </c>
      <c r="E289" s="45">
        <f t="shared" si="60"/>
        <v>0</v>
      </c>
      <c r="F289" s="46">
        <f t="shared" si="61"/>
        <v>0</v>
      </c>
      <c r="G289" s="45">
        <f t="shared" si="62"/>
        <v>0</v>
      </c>
    </row>
    <row r="290" spans="1:7" ht="18" customHeight="1">
      <c r="A290" s="393" t="s">
        <v>1830</v>
      </c>
      <c r="B290" s="232" t="s">
        <v>7429</v>
      </c>
      <c r="C290" s="209">
        <v>9570</v>
      </c>
      <c r="D290" s="214">
        <f>POA!E3930</f>
        <v>0</v>
      </c>
      <c r="E290" s="45">
        <f t="shared" si="60"/>
        <v>0</v>
      </c>
      <c r="F290" s="46">
        <f t="shared" si="61"/>
        <v>0</v>
      </c>
      <c r="G290" s="45">
        <f t="shared" si="62"/>
        <v>0</v>
      </c>
    </row>
    <row r="291" spans="1:7" ht="18" customHeight="1">
      <c r="A291" s="393" t="s">
        <v>3071</v>
      </c>
      <c r="B291" s="232" t="s">
        <v>7430</v>
      </c>
      <c r="C291" s="209">
        <v>30000</v>
      </c>
      <c r="D291" s="214">
        <f>POA!E3931</f>
        <v>0</v>
      </c>
      <c r="E291" s="45">
        <f t="shared" si="60"/>
        <v>0</v>
      </c>
      <c r="F291" s="46">
        <f t="shared" si="61"/>
        <v>0</v>
      </c>
      <c r="G291" s="45">
        <f t="shared" si="62"/>
        <v>0</v>
      </c>
    </row>
    <row r="292" spans="1:7" ht="18" customHeight="1">
      <c r="A292" s="393" t="s">
        <v>3072</v>
      </c>
      <c r="B292" s="232" t="s">
        <v>7431</v>
      </c>
      <c r="C292" s="209">
        <v>12148.57</v>
      </c>
      <c r="D292" s="214">
        <f>POA!E3932</f>
        <v>0</v>
      </c>
      <c r="E292" s="45">
        <f t="shared" si="60"/>
        <v>0</v>
      </c>
      <c r="F292" s="46">
        <f t="shared" si="61"/>
        <v>0</v>
      </c>
      <c r="G292" s="45">
        <f t="shared" si="62"/>
        <v>0</v>
      </c>
    </row>
    <row r="293" spans="1:7" ht="18" customHeight="1">
      <c r="A293" s="393" t="s">
        <v>1831</v>
      </c>
      <c r="B293" s="232" t="s">
        <v>7432</v>
      </c>
      <c r="C293" s="209">
        <v>13100</v>
      </c>
      <c r="D293" s="214">
        <f>POA!E3933</f>
        <v>0</v>
      </c>
      <c r="E293" s="45">
        <f t="shared" si="60"/>
        <v>0</v>
      </c>
      <c r="F293" s="46">
        <f t="shared" si="61"/>
        <v>0</v>
      </c>
      <c r="G293" s="45">
        <f t="shared" si="62"/>
        <v>0</v>
      </c>
    </row>
    <row r="294" spans="1:7" ht="18" customHeight="1">
      <c r="A294" s="393" t="s">
        <v>1832</v>
      </c>
      <c r="B294" s="232" t="s">
        <v>7433</v>
      </c>
      <c r="C294" s="209">
        <v>14100</v>
      </c>
      <c r="D294" s="214">
        <f>POA!E3934</f>
        <v>0</v>
      </c>
      <c r="E294" s="45">
        <f t="shared" si="60"/>
        <v>0</v>
      </c>
      <c r="F294" s="46">
        <f t="shared" si="61"/>
        <v>0</v>
      </c>
      <c r="G294" s="45">
        <f t="shared" si="62"/>
        <v>0</v>
      </c>
    </row>
    <row r="295" spans="1:7" ht="18" customHeight="1">
      <c r="A295" s="393" t="s">
        <v>3073</v>
      </c>
      <c r="B295" s="232" t="s">
        <v>7434</v>
      </c>
      <c r="C295" s="209">
        <v>28766</v>
      </c>
      <c r="D295" s="214">
        <f>POA!E3935</f>
        <v>0</v>
      </c>
      <c r="E295" s="45">
        <f t="shared" si="60"/>
        <v>0</v>
      </c>
      <c r="F295" s="46">
        <f t="shared" si="61"/>
        <v>0</v>
      </c>
      <c r="G295" s="45">
        <f t="shared" si="62"/>
        <v>0</v>
      </c>
    </row>
    <row r="296" spans="1:7" ht="18" customHeight="1">
      <c r="A296" s="393" t="s">
        <v>1833</v>
      </c>
      <c r="B296" s="232" t="s">
        <v>7435</v>
      </c>
      <c r="C296" s="209">
        <v>6000</v>
      </c>
      <c r="D296" s="214">
        <f>POA!E3936</f>
        <v>0</v>
      </c>
      <c r="E296" s="45">
        <f t="shared" si="60"/>
        <v>0</v>
      </c>
      <c r="F296" s="46">
        <f t="shared" si="61"/>
        <v>0</v>
      </c>
      <c r="G296" s="45">
        <f t="shared" si="62"/>
        <v>0</v>
      </c>
    </row>
    <row r="297" spans="1:7" ht="18" customHeight="1">
      <c r="A297" s="393" t="s">
        <v>3074</v>
      </c>
      <c r="B297" s="232" t="s">
        <v>7436</v>
      </c>
      <c r="C297" s="209">
        <v>32000</v>
      </c>
      <c r="D297" s="214">
        <f>POA!E3937</f>
        <v>0</v>
      </c>
      <c r="E297" s="45">
        <f t="shared" si="60"/>
        <v>0</v>
      </c>
      <c r="F297" s="46">
        <f t="shared" si="61"/>
        <v>0</v>
      </c>
      <c r="G297" s="45">
        <f t="shared" si="62"/>
        <v>0</v>
      </c>
    </row>
    <row r="298" spans="1:7" ht="18" customHeight="1">
      <c r="A298" s="393" t="s">
        <v>1834</v>
      </c>
      <c r="B298" s="334" t="s">
        <v>7437</v>
      </c>
      <c r="C298" s="236">
        <v>9269</v>
      </c>
      <c r="D298" s="214">
        <f>POA!E3938</f>
        <v>0</v>
      </c>
      <c r="E298" s="237">
        <f t="shared" si="60"/>
        <v>0</v>
      </c>
      <c r="F298" s="79">
        <f t="shared" si="61"/>
        <v>0</v>
      </c>
      <c r="G298" s="237">
        <f t="shared" si="62"/>
        <v>0</v>
      </c>
    </row>
    <row r="299" spans="1:7" ht="18" customHeight="1">
      <c r="A299" s="393" t="s">
        <v>2010</v>
      </c>
      <c r="B299" s="232" t="s">
        <v>8015</v>
      </c>
      <c r="C299" s="209">
        <v>50000</v>
      </c>
      <c r="D299" s="214">
        <f>POA!E4440</f>
        <v>0</v>
      </c>
      <c r="E299" s="45">
        <f t="shared" si="60"/>
        <v>0</v>
      </c>
      <c r="F299" s="46">
        <f t="shared" si="61"/>
        <v>0</v>
      </c>
      <c r="G299" s="45">
        <f t="shared" si="62"/>
        <v>0</v>
      </c>
    </row>
    <row r="300" spans="1:7" ht="18" customHeight="1">
      <c r="A300" s="393" t="s">
        <v>2011</v>
      </c>
      <c r="B300" s="232" t="s">
        <v>8016</v>
      </c>
      <c r="C300" s="209">
        <v>56000</v>
      </c>
      <c r="D300" s="214">
        <f>POA!E4441</f>
        <v>0</v>
      </c>
      <c r="E300" s="45">
        <f t="shared" si="60"/>
        <v>0</v>
      </c>
      <c r="F300" s="46">
        <f t="shared" si="61"/>
        <v>0</v>
      </c>
      <c r="G300" s="45">
        <f t="shared" si="62"/>
        <v>0</v>
      </c>
    </row>
    <row r="301" spans="1:7" ht="18" customHeight="1">
      <c r="A301" s="393" t="s">
        <v>3075</v>
      </c>
      <c r="B301" s="232" t="s">
        <v>8017</v>
      </c>
      <c r="C301" s="209">
        <v>50000</v>
      </c>
      <c r="D301" s="214">
        <f>POA!E4442</f>
        <v>0</v>
      </c>
      <c r="E301" s="45">
        <f t="shared" si="60"/>
        <v>0</v>
      </c>
      <c r="F301" s="46">
        <f t="shared" si="61"/>
        <v>0</v>
      </c>
      <c r="G301" s="45">
        <f t="shared" si="62"/>
        <v>0</v>
      </c>
    </row>
    <row r="302" spans="1:7" ht="18" customHeight="1">
      <c r="A302" s="392" t="s">
        <v>3076</v>
      </c>
      <c r="B302" s="210" t="s">
        <v>8018</v>
      </c>
      <c r="C302" s="209">
        <v>50000</v>
      </c>
      <c r="D302" s="214">
        <f>POA!E4443</f>
        <v>0</v>
      </c>
      <c r="E302" s="45">
        <f t="shared" si="60"/>
        <v>0</v>
      </c>
      <c r="F302" s="46">
        <f t="shared" si="61"/>
        <v>0</v>
      </c>
      <c r="G302" s="45">
        <f t="shared" si="62"/>
        <v>0</v>
      </c>
    </row>
    <row r="303" spans="1:7" ht="18" customHeight="1">
      <c r="A303" s="392" t="s">
        <v>1835</v>
      </c>
      <c r="B303" s="210" t="s">
        <v>7438</v>
      </c>
      <c r="C303" s="209">
        <v>5300</v>
      </c>
      <c r="D303" s="214">
        <f>POA!E3939</f>
        <v>0</v>
      </c>
      <c r="E303" s="45">
        <f t="shared" si="60"/>
        <v>0</v>
      </c>
      <c r="F303" s="46">
        <f t="shared" si="61"/>
        <v>0</v>
      </c>
      <c r="G303" s="45">
        <f t="shared" si="62"/>
        <v>0</v>
      </c>
    </row>
    <row r="304" spans="1:7" ht="18" customHeight="1">
      <c r="A304" s="392" t="s">
        <v>3077</v>
      </c>
      <c r="B304" s="222" t="s">
        <v>8430</v>
      </c>
      <c r="C304" s="209">
        <v>6900</v>
      </c>
      <c r="D304" s="214">
        <f>POA!E3940</f>
        <v>0</v>
      </c>
      <c r="E304" s="45">
        <f t="shared" si="60"/>
        <v>0</v>
      </c>
      <c r="F304" s="46">
        <f t="shared" si="61"/>
        <v>0</v>
      </c>
      <c r="G304" s="45">
        <f t="shared" si="62"/>
        <v>0</v>
      </c>
    </row>
    <row r="305" spans="1:7" ht="18" customHeight="1">
      <c r="A305" s="392" t="s">
        <v>1836</v>
      </c>
      <c r="B305" s="210" t="s">
        <v>7439</v>
      </c>
      <c r="C305" s="209">
        <v>11200</v>
      </c>
      <c r="D305" s="214">
        <f>POA!E3941</f>
        <v>0</v>
      </c>
      <c r="E305" s="45">
        <f t="shared" si="60"/>
        <v>0</v>
      </c>
      <c r="F305" s="46">
        <f t="shared" si="61"/>
        <v>0</v>
      </c>
      <c r="G305" s="45">
        <f t="shared" si="62"/>
        <v>0</v>
      </c>
    </row>
    <row r="306" spans="1:7" ht="18" customHeight="1">
      <c r="A306" s="392" t="s">
        <v>1837</v>
      </c>
      <c r="B306" s="210" t="s">
        <v>8431</v>
      </c>
      <c r="C306" s="209">
        <v>10884.4</v>
      </c>
      <c r="D306" s="214">
        <f>POA!E3942</f>
        <v>0</v>
      </c>
      <c r="E306" s="45">
        <f t="shared" si="60"/>
        <v>0</v>
      </c>
      <c r="F306" s="46">
        <f t="shared" si="61"/>
        <v>0</v>
      </c>
      <c r="G306" s="45">
        <f t="shared" si="62"/>
        <v>0</v>
      </c>
    </row>
    <row r="307" spans="1:7" ht="18" customHeight="1">
      <c r="A307" s="392" t="s">
        <v>3078</v>
      </c>
      <c r="B307" s="210" t="s">
        <v>7440</v>
      </c>
      <c r="C307" s="209">
        <v>20172.990000000002</v>
      </c>
      <c r="D307" s="214">
        <f>POA!E3943</f>
        <v>0</v>
      </c>
      <c r="E307" s="45">
        <f t="shared" si="60"/>
        <v>0</v>
      </c>
      <c r="F307" s="46">
        <f t="shared" si="61"/>
        <v>0</v>
      </c>
      <c r="G307" s="45">
        <f t="shared" si="62"/>
        <v>0</v>
      </c>
    </row>
    <row r="308" spans="1:7" ht="18" customHeight="1">
      <c r="A308" s="392" t="s">
        <v>3079</v>
      </c>
      <c r="B308" s="210" t="s">
        <v>7441</v>
      </c>
      <c r="C308" s="209">
        <v>15735.99</v>
      </c>
      <c r="D308" s="214">
        <f>POA!E3944</f>
        <v>0</v>
      </c>
      <c r="E308" s="45">
        <f t="shared" si="60"/>
        <v>0</v>
      </c>
      <c r="F308" s="46">
        <f t="shared" si="61"/>
        <v>0</v>
      </c>
      <c r="G308" s="45">
        <f t="shared" si="62"/>
        <v>0</v>
      </c>
    </row>
    <row r="309" spans="1:7" ht="18" customHeight="1">
      <c r="A309" s="392" t="s">
        <v>3081</v>
      </c>
      <c r="B309" s="210" t="s">
        <v>8432</v>
      </c>
      <c r="C309" s="209">
        <v>18129.41</v>
      </c>
      <c r="D309" s="214">
        <f>POA!E3946</f>
        <v>0</v>
      </c>
      <c r="E309" s="45">
        <f t="shared" si="60"/>
        <v>0</v>
      </c>
      <c r="F309" s="46">
        <f t="shared" si="61"/>
        <v>0</v>
      </c>
      <c r="G309" s="45">
        <f t="shared" si="62"/>
        <v>0</v>
      </c>
    </row>
    <row r="310" spans="1:7" ht="18" customHeight="1">
      <c r="A310" s="392" t="s">
        <v>3082</v>
      </c>
      <c r="B310" s="210" t="s">
        <v>7442</v>
      </c>
      <c r="C310" s="209">
        <v>9875.2099999999991</v>
      </c>
      <c r="D310" s="214">
        <f>POA!E3947</f>
        <v>0</v>
      </c>
      <c r="E310" s="45">
        <f t="shared" si="60"/>
        <v>0</v>
      </c>
      <c r="F310" s="46">
        <f t="shared" si="61"/>
        <v>0</v>
      </c>
      <c r="G310" s="45">
        <f t="shared" si="62"/>
        <v>0</v>
      </c>
    </row>
    <row r="311" spans="1:7" ht="18" customHeight="1">
      <c r="A311" s="392" t="s">
        <v>3083</v>
      </c>
      <c r="B311" s="222" t="s">
        <v>8433</v>
      </c>
      <c r="C311" s="209">
        <v>11280.35</v>
      </c>
      <c r="D311" s="214">
        <f>POA!E3948</f>
        <v>0</v>
      </c>
      <c r="E311" s="45">
        <f t="shared" si="60"/>
        <v>0</v>
      </c>
      <c r="F311" s="46">
        <f t="shared" si="61"/>
        <v>0</v>
      </c>
      <c r="G311" s="45">
        <f t="shared" si="62"/>
        <v>0</v>
      </c>
    </row>
    <row r="312" spans="1:7" ht="18" customHeight="1">
      <c r="A312" s="392" t="s">
        <v>1838</v>
      </c>
      <c r="B312" s="210" t="s">
        <v>8434</v>
      </c>
      <c r="C312" s="209">
        <v>5961.3</v>
      </c>
      <c r="D312" s="214">
        <f>POA!E3949</f>
        <v>0</v>
      </c>
      <c r="E312" s="45">
        <f t="shared" si="60"/>
        <v>0</v>
      </c>
      <c r="F312" s="46">
        <f t="shared" si="61"/>
        <v>0</v>
      </c>
      <c r="G312" s="45">
        <f t="shared" si="62"/>
        <v>0</v>
      </c>
    </row>
    <row r="313" spans="1:7" ht="18" customHeight="1">
      <c r="A313" s="222" t="s">
        <v>1838</v>
      </c>
      <c r="B313" s="211" t="s">
        <v>7551</v>
      </c>
      <c r="C313" s="209">
        <v>20614.55</v>
      </c>
      <c r="D313" s="214">
        <f>POA!E3949</f>
        <v>0</v>
      </c>
      <c r="E313" s="45">
        <f t="shared" si="60"/>
        <v>0</v>
      </c>
      <c r="F313" s="46">
        <f t="shared" si="61"/>
        <v>0</v>
      </c>
      <c r="G313" s="45">
        <f t="shared" si="62"/>
        <v>0</v>
      </c>
    </row>
    <row r="314" spans="1:7" ht="18" customHeight="1">
      <c r="A314" s="392" t="s">
        <v>1839</v>
      </c>
      <c r="B314" s="210" t="s">
        <v>7443</v>
      </c>
      <c r="C314" s="209">
        <v>8551.0300000000007</v>
      </c>
      <c r="D314" s="214">
        <f>POA!E3950</f>
        <v>0</v>
      </c>
      <c r="E314" s="45">
        <f t="shared" si="60"/>
        <v>0</v>
      </c>
      <c r="F314" s="46">
        <f t="shared" si="61"/>
        <v>0</v>
      </c>
      <c r="G314" s="45">
        <f t="shared" si="62"/>
        <v>0</v>
      </c>
    </row>
    <row r="315" spans="1:7" ht="18" customHeight="1">
      <c r="A315" s="392" t="s">
        <v>3084</v>
      </c>
      <c r="B315" s="210" t="s">
        <v>7444</v>
      </c>
      <c r="C315" s="209">
        <v>8551.0300000000007</v>
      </c>
      <c r="D315" s="214">
        <f>POA!E3951</f>
        <v>0</v>
      </c>
      <c r="E315" s="45">
        <f t="shared" si="60"/>
        <v>0</v>
      </c>
      <c r="F315" s="46">
        <f t="shared" si="61"/>
        <v>0</v>
      </c>
      <c r="G315" s="45">
        <f t="shared" si="62"/>
        <v>0</v>
      </c>
    </row>
    <row r="316" spans="1:7" ht="18" customHeight="1">
      <c r="A316" s="392" t="s">
        <v>3085</v>
      </c>
      <c r="B316" s="210" t="s">
        <v>7445</v>
      </c>
      <c r="C316" s="209">
        <v>30000</v>
      </c>
      <c r="D316" s="214">
        <f>POA!E3952</f>
        <v>0</v>
      </c>
      <c r="E316" s="45">
        <f t="shared" si="60"/>
        <v>0</v>
      </c>
      <c r="F316" s="46">
        <f t="shared" si="61"/>
        <v>0</v>
      </c>
      <c r="G316" s="45">
        <f t="shared" si="62"/>
        <v>0</v>
      </c>
    </row>
    <row r="317" spans="1:7" ht="18" customHeight="1">
      <c r="A317" s="392" t="s">
        <v>2012</v>
      </c>
      <c r="B317" s="210" t="s">
        <v>7446</v>
      </c>
      <c r="C317" s="209">
        <v>32676.1</v>
      </c>
      <c r="D317" s="214">
        <f>POA!E3953</f>
        <v>0</v>
      </c>
      <c r="E317" s="45">
        <f t="shared" si="60"/>
        <v>0</v>
      </c>
      <c r="F317" s="46">
        <f t="shared" si="61"/>
        <v>0</v>
      </c>
      <c r="G317" s="45">
        <f t="shared" si="62"/>
        <v>0</v>
      </c>
    </row>
    <row r="318" spans="1:7" ht="18" customHeight="1">
      <c r="A318" s="823" t="s">
        <v>1</v>
      </c>
      <c r="B318" s="824"/>
      <c r="C318" s="68">
        <f>SUM(C286:C317)</f>
        <v>609432.69000000006</v>
      </c>
      <c r="D318" s="338">
        <f>SUM(D286:D317)</f>
        <v>0</v>
      </c>
      <c r="E318" s="68">
        <f>SUM(E286:E317)</f>
        <v>0</v>
      </c>
      <c r="F318" s="338">
        <f>SUM(F286:F317)</f>
        <v>0</v>
      </c>
      <c r="G318" s="68">
        <f>SUM(G286:G317)</f>
        <v>0</v>
      </c>
    </row>
    <row r="319" spans="1:7" ht="18" customHeight="1">
      <c r="A319" s="820" t="s">
        <v>8435</v>
      </c>
      <c r="B319" s="821"/>
      <c r="C319" s="821"/>
      <c r="D319" s="821"/>
      <c r="E319" s="821"/>
      <c r="F319" s="821"/>
      <c r="G319" s="822"/>
    </row>
    <row r="320" spans="1:7" ht="18" customHeight="1">
      <c r="A320" s="210" t="s">
        <v>1840</v>
      </c>
      <c r="B320" s="211" t="s">
        <v>7419</v>
      </c>
      <c r="C320" s="209">
        <v>2427.79</v>
      </c>
      <c r="D320" s="214">
        <f>POA!E3954</f>
        <v>0</v>
      </c>
      <c r="E320" s="45">
        <f>D320*C320</f>
        <v>0</v>
      </c>
      <c r="F320" s="46">
        <f>D320/12</f>
        <v>0</v>
      </c>
      <c r="G320" s="45">
        <f>E320/12</f>
        <v>0</v>
      </c>
    </row>
    <row r="321" spans="1:7" ht="27.6" customHeight="1">
      <c r="A321" s="222" t="s">
        <v>1842</v>
      </c>
      <c r="B321" s="211" t="s">
        <v>7424</v>
      </c>
      <c r="C321" s="209">
        <v>3000</v>
      </c>
      <c r="D321" s="214">
        <f>POA!E3957</f>
        <v>0</v>
      </c>
      <c r="E321" s="45">
        <f>D321*C321</f>
        <v>0</v>
      </c>
      <c r="F321" s="46">
        <f>D321/12</f>
        <v>0</v>
      </c>
      <c r="G321" s="45">
        <f>E321/12</f>
        <v>0</v>
      </c>
    </row>
    <row r="322" spans="1:7" ht="18" customHeight="1">
      <c r="A322" s="823" t="s">
        <v>1</v>
      </c>
      <c r="B322" s="824"/>
      <c r="C322" s="68">
        <f>SUM(C320:C321)</f>
        <v>5427.79</v>
      </c>
      <c r="D322" s="338">
        <f>SUM(D320:D321)</f>
        <v>0</v>
      </c>
      <c r="E322" s="68">
        <f>SUM(E320:E321)</f>
        <v>0</v>
      </c>
      <c r="F322" s="338">
        <f>SUM(F320:F321)</f>
        <v>0</v>
      </c>
      <c r="G322" s="68">
        <f>SUM(G320:G321)</f>
        <v>0</v>
      </c>
    </row>
    <row r="323" spans="1:7" ht="18" customHeight="1">
      <c r="A323" s="820" t="s">
        <v>8436</v>
      </c>
      <c r="B323" s="821"/>
      <c r="C323" s="821"/>
      <c r="D323" s="821"/>
      <c r="E323" s="821"/>
      <c r="F323" s="821"/>
      <c r="G323" s="822"/>
    </row>
    <row r="324" spans="1:7" ht="18" customHeight="1">
      <c r="A324" s="222" t="s">
        <v>3098</v>
      </c>
      <c r="B324" s="230" t="s">
        <v>7490</v>
      </c>
      <c r="C324" s="236">
        <v>270</v>
      </c>
      <c r="D324" s="214">
        <f>POA!E1288</f>
        <v>0</v>
      </c>
      <c r="E324" s="237">
        <f>D324*C324</f>
        <v>0</v>
      </c>
      <c r="F324" s="79">
        <f t="shared" ref="F324:G326" si="63">D324/12</f>
        <v>0</v>
      </c>
      <c r="G324" s="237">
        <f t="shared" si="63"/>
        <v>0</v>
      </c>
    </row>
    <row r="325" spans="1:7" ht="25.15" customHeight="1">
      <c r="A325" s="210" t="s">
        <v>1153</v>
      </c>
      <c r="B325" s="230" t="s">
        <v>8509</v>
      </c>
      <c r="C325" s="209">
        <v>2475</v>
      </c>
      <c r="D325" s="214">
        <f>POA!E1289</f>
        <v>0</v>
      </c>
      <c r="E325" s="45">
        <f>D325*C325</f>
        <v>0</v>
      </c>
      <c r="F325" s="46">
        <f t="shared" si="63"/>
        <v>0</v>
      </c>
      <c r="G325" s="45">
        <f t="shared" si="63"/>
        <v>0</v>
      </c>
    </row>
    <row r="326" spans="1:7" ht="18" customHeight="1">
      <c r="A326" s="222" t="s">
        <v>5567</v>
      </c>
      <c r="B326" s="211" t="s">
        <v>7552</v>
      </c>
      <c r="C326" s="209">
        <v>22000</v>
      </c>
      <c r="D326" s="214">
        <f>POA!E4453</f>
        <v>0</v>
      </c>
      <c r="E326" s="45">
        <f>D326*C326</f>
        <v>0</v>
      </c>
      <c r="F326" s="46">
        <f t="shared" si="63"/>
        <v>0</v>
      </c>
      <c r="G326" s="45">
        <f t="shared" si="63"/>
        <v>0</v>
      </c>
    </row>
    <row r="327" spans="1:7" ht="18" customHeight="1">
      <c r="A327" s="823" t="s">
        <v>1</v>
      </c>
      <c r="B327" s="824"/>
      <c r="C327" s="68">
        <f>SUM(C324:C326)</f>
        <v>24745</v>
      </c>
      <c r="D327" s="338">
        <f>SUM(D324:D326)</f>
        <v>0</v>
      </c>
      <c r="E327" s="68">
        <f>SUM(E324:E326)</f>
        <v>0</v>
      </c>
      <c r="F327" s="338">
        <f>SUM(F324:F326)</f>
        <v>0</v>
      </c>
      <c r="G327" s="68">
        <f>SUM(G324:G326)</f>
        <v>0</v>
      </c>
    </row>
    <row r="328" spans="1:7" ht="18" customHeight="1">
      <c r="A328" s="820" t="s">
        <v>8437</v>
      </c>
      <c r="B328" s="821"/>
      <c r="C328" s="821"/>
      <c r="D328" s="821"/>
      <c r="E328" s="821"/>
      <c r="F328" s="821"/>
      <c r="G328" s="822"/>
    </row>
    <row r="329" spans="1:7" ht="18" customHeight="1">
      <c r="A329" s="210" t="s">
        <v>3112</v>
      </c>
      <c r="B329" s="202" t="s">
        <v>7491</v>
      </c>
      <c r="C329" s="236">
        <v>270</v>
      </c>
      <c r="D329" s="214">
        <f>POA!E1299</f>
        <v>0</v>
      </c>
      <c r="E329" s="237">
        <f>D329*C329</f>
        <v>0</v>
      </c>
      <c r="F329" s="79">
        <f>D329/12</f>
        <v>0</v>
      </c>
      <c r="G329" s="237">
        <f>E329/12</f>
        <v>0</v>
      </c>
    </row>
    <row r="330" spans="1:7" ht="18" customHeight="1">
      <c r="A330" s="823" t="s">
        <v>1</v>
      </c>
      <c r="B330" s="824"/>
      <c r="C330" s="68">
        <f>SUM(C329)</f>
        <v>270</v>
      </c>
      <c r="D330" s="338">
        <f>SUM(D329)</f>
        <v>0</v>
      </c>
      <c r="E330" s="68">
        <f>SUM(E329)</f>
        <v>0</v>
      </c>
      <c r="F330" s="338">
        <f>SUM(F329)</f>
        <v>0</v>
      </c>
      <c r="G330" s="68">
        <f>SUM(G329)</f>
        <v>0</v>
      </c>
    </row>
    <row r="331" spans="1:7" ht="18" customHeight="1">
      <c r="A331" s="820" t="s">
        <v>8438</v>
      </c>
      <c r="B331" s="821"/>
      <c r="C331" s="821"/>
      <c r="D331" s="821"/>
      <c r="E331" s="821"/>
      <c r="F331" s="821"/>
      <c r="G331" s="822"/>
    </row>
    <row r="332" spans="1:7" ht="18" customHeight="1">
      <c r="A332" s="210" t="s">
        <v>1194</v>
      </c>
      <c r="B332" s="202" t="s">
        <v>7492</v>
      </c>
      <c r="C332" s="209">
        <v>3803.79</v>
      </c>
      <c r="D332" s="214">
        <f>POA!E3069</f>
        <v>0</v>
      </c>
      <c r="E332" s="45">
        <f>D332*C332</f>
        <v>0</v>
      </c>
      <c r="F332" s="46">
        <f>D332/12</f>
        <v>0</v>
      </c>
      <c r="G332" s="45">
        <f>E332/12</f>
        <v>0</v>
      </c>
    </row>
    <row r="333" spans="1:7" ht="18" customHeight="1">
      <c r="A333" s="210" t="s">
        <v>1848</v>
      </c>
      <c r="B333" s="202" t="s">
        <v>7493</v>
      </c>
      <c r="C333" s="209">
        <v>8739</v>
      </c>
      <c r="D333" s="214">
        <f>POA!E1875</f>
        <v>0</v>
      </c>
      <c r="E333" s="45">
        <f>D333*C333</f>
        <v>0</v>
      </c>
      <c r="F333" s="46">
        <f>D333/12</f>
        <v>0</v>
      </c>
      <c r="G333" s="45">
        <f>E333/12</f>
        <v>0</v>
      </c>
    </row>
    <row r="334" spans="1:7" ht="18" customHeight="1">
      <c r="A334" s="823" t="s">
        <v>1</v>
      </c>
      <c r="B334" s="824"/>
      <c r="C334" s="68">
        <f>SUM(C332:C333)</f>
        <v>12542.79</v>
      </c>
      <c r="D334" s="338">
        <f>SUM(D332:D333)</f>
        <v>0</v>
      </c>
      <c r="E334" s="68">
        <f>SUM(E332:E333)</f>
        <v>0</v>
      </c>
      <c r="F334" s="338">
        <f>SUM(F332:F333)</f>
        <v>0</v>
      </c>
      <c r="G334" s="68">
        <f>SUM(G332:G333)</f>
        <v>0</v>
      </c>
    </row>
    <row r="335" spans="1:7" ht="18" customHeight="1">
      <c r="A335" s="820" t="s">
        <v>8439</v>
      </c>
      <c r="B335" s="821"/>
      <c r="C335" s="821"/>
      <c r="D335" s="821"/>
      <c r="E335" s="821"/>
      <c r="F335" s="821"/>
      <c r="G335" s="822"/>
    </row>
    <row r="336" spans="1:7" ht="18" customHeight="1">
      <c r="A336" s="397" t="s">
        <v>3127</v>
      </c>
      <c r="B336" s="335" t="s">
        <v>8440</v>
      </c>
      <c r="C336" s="209">
        <v>630</v>
      </c>
      <c r="D336" s="214">
        <f>POA!E1308</f>
        <v>0</v>
      </c>
      <c r="E336" s="45">
        <f>D336*C336</f>
        <v>0</v>
      </c>
      <c r="F336" s="46">
        <f t="shared" ref="F336:G339" si="64">D336/12</f>
        <v>0</v>
      </c>
      <c r="G336" s="45">
        <f t="shared" si="64"/>
        <v>0</v>
      </c>
    </row>
    <row r="337" spans="1:7" ht="18" customHeight="1">
      <c r="A337" s="397" t="s">
        <v>3128</v>
      </c>
      <c r="B337" s="335" t="s">
        <v>8441</v>
      </c>
      <c r="C337" s="209">
        <v>630</v>
      </c>
      <c r="D337" s="214">
        <f>POA!E1309+POA!E3119</f>
        <v>0</v>
      </c>
      <c r="E337" s="45">
        <f>D337*C337</f>
        <v>0</v>
      </c>
      <c r="F337" s="46">
        <f t="shared" si="64"/>
        <v>0</v>
      </c>
      <c r="G337" s="45">
        <f t="shared" si="64"/>
        <v>0</v>
      </c>
    </row>
    <row r="338" spans="1:7" ht="18" customHeight="1">
      <c r="A338" s="429" t="s">
        <v>8510</v>
      </c>
      <c r="B338" s="429" t="s">
        <v>8511</v>
      </c>
      <c r="C338" s="442">
        <v>6000</v>
      </c>
      <c r="D338" s="214">
        <f>POA!E1310+POA!E3121</f>
        <v>0</v>
      </c>
      <c r="E338" s="45">
        <f>D338*C338</f>
        <v>0</v>
      </c>
      <c r="F338" s="46">
        <f t="shared" si="64"/>
        <v>0</v>
      </c>
      <c r="G338" s="45">
        <f t="shared" si="64"/>
        <v>0</v>
      </c>
    </row>
    <row r="339" spans="1:7" ht="18" customHeight="1">
      <c r="A339" s="429" t="s">
        <v>8512</v>
      </c>
      <c r="B339" s="429" t="s">
        <v>8513</v>
      </c>
      <c r="C339" s="442">
        <v>6000</v>
      </c>
      <c r="D339" s="214">
        <f>POA!E1311+POA!E3124</f>
        <v>0</v>
      </c>
      <c r="E339" s="45">
        <f>D339*C339</f>
        <v>0</v>
      </c>
      <c r="F339" s="46">
        <f t="shared" si="64"/>
        <v>0</v>
      </c>
      <c r="G339" s="45">
        <f t="shared" si="64"/>
        <v>0</v>
      </c>
    </row>
    <row r="340" spans="1:7" ht="18" customHeight="1">
      <c r="A340" s="825" t="s">
        <v>1</v>
      </c>
      <c r="B340" s="825"/>
      <c r="C340" s="68">
        <f>SUM(C336:C339)</f>
        <v>13260</v>
      </c>
      <c r="D340" s="338">
        <f>SUM(D336:D339)</f>
        <v>0</v>
      </c>
      <c r="E340" s="68">
        <f>SUM(E336:E339)</f>
        <v>0</v>
      </c>
      <c r="F340" s="338">
        <f>SUM(F336:F339)</f>
        <v>0</v>
      </c>
      <c r="G340" s="68">
        <f>SUM(G336:G339)</f>
        <v>0</v>
      </c>
    </row>
    <row r="341" spans="1:7" ht="18" customHeight="1">
      <c r="A341" s="820" t="s">
        <v>8442</v>
      </c>
      <c r="B341" s="821"/>
      <c r="C341" s="821"/>
      <c r="D341" s="821"/>
      <c r="E341" s="821"/>
      <c r="F341" s="821"/>
      <c r="G341" s="822"/>
    </row>
    <row r="342" spans="1:7" ht="18" customHeight="1">
      <c r="A342" s="397" t="s">
        <v>1242</v>
      </c>
      <c r="B342" s="335" t="s">
        <v>7633</v>
      </c>
      <c r="C342" s="209">
        <v>1050</v>
      </c>
      <c r="D342" s="214">
        <f>POA!E3130</f>
        <v>0</v>
      </c>
      <c r="E342" s="45">
        <f t="shared" ref="E342:E369" si="65">D342*C342</f>
        <v>0</v>
      </c>
      <c r="F342" s="46">
        <f t="shared" ref="F342:F369" si="66">D342/12</f>
        <v>0</v>
      </c>
      <c r="G342" s="45">
        <f t="shared" ref="G342:G369" si="67">E342/12</f>
        <v>0</v>
      </c>
    </row>
    <row r="343" spans="1:7" ht="18" customHeight="1">
      <c r="A343" s="397" t="s">
        <v>1243</v>
      </c>
      <c r="B343" s="335" t="s">
        <v>7634</v>
      </c>
      <c r="C343" s="209">
        <v>1200</v>
      </c>
      <c r="D343" s="214">
        <f>POA!E3131</f>
        <v>0</v>
      </c>
      <c r="E343" s="45">
        <f t="shared" si="65"/>
        <v>0</v>
      </c>
      <c r="F343" s="46">
        <f t="shared" si="66"/>
        <v>0</v>
      </c>
      <c r="G343" s="45">
        <f t="shared" si="67"/>
        <v>0</v>
      </c>
    </row>
    <row r="344" spans="1:7" ht="18" customHeight="1">
      <c r="A344" s="397" t="s">
        <v>1248</v>
      </c>
      <c r="B344" s="335" t="s">
        <v>8019</v>
      </c>
      <c r="C344" s="209">
        <v>950</v>
      </c>
      <c r="D344" s="214">
        <f>POA!E3136</f>
        <v>0</v>
      </c>
      <c r="E344" s="45">
        <f t="shared" si="65"/>
        <v>0</v>
      </c>
      <c r="F344" s="46">
        <f t="shared" si="66"/>
        <v>0</v>
      </c>
      <c r="G344" s="45">
        <f t="shared" si="67"/>
        <v>0</v>
      </c>
    </row>
    <row r="345" spans="1:7" ht="18" customHeight="1">
      <c r="A345" s="397" t="s">
        <v>1249</v>
      </c>
      <c r="B345" s="335" t="s">
        <v>7635</v>
      </c>
      <c r="C345" s="209">
        <v>630</v>
      </c>
      <c r="D345" s="214">
        <f>POA!E1310+POA!E3140</f>
        <v>0</v>
      </c>
      <c r="E345" s="45">
        <f t="shared" si="65"/>
        <v>0</v>
      </c>
      <c r="F345" s="46">
        <f t="shared" si="66"/>
        <v>0</v>
      </c>
      <c r="G345" s="45">
        <f t="shared" si="67"/>
        <v>0</v>
      </c>
    </row>
    <row r="346" spans="1:7" ht="18" customHeight="1">
      <c r="A346" s="397" t="s">
        <v>1250</v>
      </c>
      <c r="B346" s="335" t="s">
        <v>7636</v>
      </c>
      <c r="C346" s="209">
        <v>630</v>
      </c>
      <c r="D346" s="214">
        <f>POA!E1311+POA!E3141</f>
        <v>0</v>
      </c>
      <c r="E346" s="45">
        <f t="shared" si="65"/>
        <v>0</v>
      </c>
      <c r="F346" s="46">
        <f t="shared" si="66"/>
        <v>0</v>
      </c>
      <c r="G346" s="45">
        <f t="shared" si="67"/>
        <v>0</v>
      </c>
    </row>
    <row r="347" spans="1:7" ht="18" customHeight="1">
      <c r="A347" s="397" t="s">
        <v>1251</v>
      </c>
      <c r="B347" s="335" t="s">
        <v>7637</v>
      </c>
      <c r="C347" s="209">
        <v>630</v>
      </c>
      <c r="D347" s="214">
        <f>POA!E1312+POA!E3142</f>
        <v>0</v>
      </c>
      <c r="E347" s="45">
        <f t="shared" si="65"/>
        <v>0</v>
      </c>
      <c r="F347" s="46">
        <f t="shared" si="66"/>
        <v>0</v>
      </c>
      <c r="G347" s="45">
        <f t="shared" si="67"/>
        <v>0</v>
      </c>
    </row>
    <row r="348" spans="1:7" ht="18" customHeight="1">
      <c r="A348" s="397" t="s">
        <v>1252</v>
      </c>
      <c r="B348" s="335" t="s">
        <v>7638</v>
      </c>
      <c r="C348" s="209">
        <v>630</v>
      </c>
      <c r="D348" s="214">
        <f>POA!E1313+POA!E3143</f>
        <v>0</v>
      </c>
      <c r="E348" s="45">
        <f t="shared" si="65"/>
        <v>0</v>
      </c>
      <c r="F348" s="46">
        <f t="shared" si="66"/>
        <v>0</v>
      </c>
      <c r="G348" s="45">
        <f t="shared" si="67"/>
        <v>0</v>
      </c>
    </row>
    <row r="349" spans="1:7" ht="18" customHeight="1">
      <c r="A349" s="397" t="s">
        <v>1253</v>
      </c>
      <c r="B349" s="335" t="s">
        <v>7639</v>
      </c>
      <c r="C349" s="209">
        <v>630</v>
      </c>
      <c r="D349" s="214">
        <f>POA!E1314+POA!E3144</f>
        <v>0</v>
      </c>
      <c r="E349" s="45">
        <f t="shared" si="65"/>
        <v>0</v>
      </c>
      <c r="F349" s="46">
        <f t="shared" si="66"/>
        <v>0</v>
      </c>
      <c r="G349" s="45">
        <f t="shared" si="67"/>
        <v>0</v>
      </c>
    </row>
    <row r="350" spans="1:7" ht="18" customHeight="1">
      <c r="A350" s="397" t="s">
        <v>1254</v>
      </c>
      <c r="B350" s="335" t="s">
        <v>7640</v>
      </c>
      <c r="C350" s="209">
        <v>630</v>
      </c>
      <c r="D350" s="214">
        <f>POA!E1315+POA!E3145</f>
        <v>0</v>
      </c>
      <c r="E350" s="45">
        <f t="shared" si="65"/>
        <v>0</v>
      </c>
      <c r="F350" s="46">
        <f t="shared" si="66"/>
        <v>0</v>
      </c>
      <c r="G350" s="45">
        <f t="shared" si="67"/>
        <v>0</v>
      </c>
    </row>
    <row r="351" spans="1:7" ht="18" customHeight="1">
      <c r="A351" s="397" t="s">
        <v>1255</v>
      </c>
      <c r="B351" s="335" t="s">
        <v>7641</v>
      </c>
      <c r="C351" s="209">
        <v>630</v>
      </c>
      <c r="D351" s="214">
        <f>POA!E1316+POA!E3146</f>
        <v>0</v>
      </c>
      <c r="E351" s="45">
        <f t="shared" si="65"/>
        <v>0</v>
      </c>
      <c r="F351" s="46">
        <f t="shared" si="66"/>
        <v>0</v>
      </c>
      <c r="G351" s="45">
        <f t="shared" si="67"/>
        <v>0</v>
      </c>
    </row>
    <row r="352" spans="1:7" ht="18" customHeight="1">
      <c r="A352" s="397" t="s">
        <v>3134</v>
      </c>
      <c r="B352" s="335" t="s">
        <v>8443</v>
      </c>
      <c r="C352" s="209">
        <v>630</v>
      </c>
      <c r="D352" s="214">
        <f>POA!E1317+POA!E3147</f>
        <v>0</v>
      </c>
      <c r="E352" s="45">
        <f t="shared" si="65"/>
        <v>0</v>
      </c>
      <c r="F352" s="46">
        <f t="shared" si="66"/>
        <v>0</v>
      </c>
      <c r="G352" s="45">
        <f t="shared" si="67"/>
        <v>0</v>
      </c>
    </row>
    <row r="353" spans="1:7" ht="18" customHeight="1">
      <c r="A353" s="397" t="s">
        <v>1256</v>
      </c>
      <c r="B353" s="335" t="s">
        <v>7642</v>
      </c>
      <c r="C353" s="209">
        <v>630</v>
      </c>
      <c r="D353" s="214">
        <f>POA!E1318+POA!E3148</f>
        <v>0</v>
      </c>
      <c r="E353" s="45">
        <f t="shared" si="65"/>
        <v>0</v>
      </c>
      <c r="F353" s="46">
        <f t="shared" si="66"/>
        <v>0</v>
      </c>
      <c r="G353" s="45">
        <f t="shared" si="67"/>
        <v>0</v>
      </c>
    </row>
    <row r="354" spans="1:7" ht="18" customHeight="1">
      <c r="A354" s="428" t="s">
        <v>1259</v>
      </c>
      <c r="B354" s="429" t="s">
        <v>8515</v>
      </c>
      <c r="C354" s="442">
        <v>8000</v>
      </c>
      <c r="D354" s="214">
        <f>POA!E1319+POA!E312765</f>
        <v>0</v>
      </c>
      <c r="E354" s="45">
        <f t="shared" si="65"/>
        <v>0</v>
      </c>
      <c r="F354" s="46">
        <f t="shared" si="66"/>
        <v>0</v>
      </c>
      <c r="G354" s="45">
        <f t="shared" si="67"/>
        <v>0</v>
      </c>
    </row>
    <row r="355" spans="1:7" ht="18" customHeight="1">
      <c r="A355" s="428" t="s">
        <v>1262</v>
      </c>
      <c r="B355" s="429" t="s">
        <v>8516</v>
      </c>
      <c r="C355" s="442">
        <v>2409</v>
      </c>
      <c r="D355" s="214">
        <f>POA!E1320+POA!E312768</f>
        <v>0</v>
      </c>
      <c r="E355" s="45">
        <f t="shared" si="65"/>
        <v>0</v>
      </c>
      <c r="F355" s="46">
        <f t="shared" si="66"/>
        <v>0</v>
      </c>
      <c r="G355" s="45">
        <f t="shared" si="67"/>
        <v>0</v>
      </c>
    </row>
    <row r="356" spans="1:7" ht="18" customHeight="1">
      <c r="A356" s="428" t="s">
        <v>1263</v>
      </c>
      <c r="B356" s="429" t="s">
        <v>8517</v>
      </c>
      <c r="C356" s="442">
        <v>2731</v>
      </c>
      <c r="D356" s="214">
        <f>POA!E1321+POA!E312769</f>
        <v>0</v>
      </c>
      <c r="E356" s="45">
        <f t="shared" si="65"/>
        <v>0</v>
      </c>
      <c r="F356" s="46">
        <f t="shared" si="66"/>
        <v>0</v>
      </c>
      <c r="G356" s="45">
        <f t="shared" si="67"/>
        <v>0</v>
      </c>
    </row>
    <row r="357" spans="1:7" ht="18" customHeight="1">
      <c r="A357" s="428" t="s">
        <v>1264</v>
      </c>
      <c r="B357" s="429" t="s">
        <v>8518</v>
      </c>
      <c r="C357" s="442">
        <v>5000</v>
      </c>
      <c r="D357" s="214">
        <f>POA!E1322+POA!E312770</f>
        <v>0</v>
      </c>
      <c r="E357" s="45">
        <f t="shared" si="65"/>
        <v>0</v>
      </c>
      <c r="F357" s="46">
        <f t="shared" si="66"/>
        <v>0</v>
      </c>
      <c r="G357" s="45">
        <f t="shared" si="67"/>
        <v>0</v>
      </c>
    </row>
    <row r="358" spans="1:7" ht="18" customHeight="1">
      <c r="A358" s="428" t="s">
        <v>1265</v>
      </c>
      <c r="B358" s="429" t="s">
        <v>8519</v>
      </c>
      <c r="C358" s="442">
        <v>7000</v>
      </c>
      <c r="D358" s="214">
        <f>POA!E1323+POA!E312771</f>
        <v>0</v>
      </c>
      <c r="E358" s="45">
        <f t="shared" si="65"/>
        <v>0</v>
      </c>
      <c r="F358" s="46">
        <f t="shared" si="66"/>
        <v>0</v>
      </c>
      <c r="G358" s="45">
        <f t="shared" si="67"/>
        <v>0</v>
      </c>
    </row>
    <row r="359" spans="1:7" ht="18" customHeight="1">
      <c r="A359" s="428" t="s">
        <v>1266</v>
      </c>
      <c r="B359" s="429" t="s">
        <v>8520</v>
      </c>
      <c r="C359" s="442">
        <v>3500</v>
      </c>
      <c r="D359" s="214">
        <f>POA!E1324+POA!E312772</f>
        <v>0</v>
      </c>
      <c r="E359" s="45">
        <f t="shared" si="65"/>
        <v>0</v>
      </c>
      <c r="F359" s="46">
        <f t="shared" si="66"/>
        <v>0</v>
      </c>
      <c r="G359" s="45">
        <f t="shared" si="67"/>
        <v>0</v>
      </c>
    </row>
    <row r="360" spans="1:7" ht="18" customHeight="1">
      <c r="A360" s="428" t="s">
        <v>1267</v>
      </c>
      <c r="B360" s="429" t="s">
        <v>8521</v>
      </c>
      <c r="C360" s="442">
        <v>4000</v>
      </c>
      <c r="D360" s="214">
        <f>POA!E1325+POA!E312773</f>
        <v>0</v>
      </c>
      <c r="E360" s="45">
        <f t="shared" si="65"/>
        <v>0</v>
      </c>
      <c r="F360" s="46">
        <f t="shared" si="66"/>
        <v>0</v>
      </c>
      <c r="G360" s="45">
        <f t="shared" si="67"/>
        <v>0</v>
      </c>
    </row>
    <row r="361" spans="1:7" ht="18" customHeight="1">
      <c r="A361" s="428" t="s">
        <v>1268</v>
      </c>
      <c r="B361" s="429" t="s">
        <v>8522</v>
      </c>
      <c r="C361" s="442">
        <v>2731</v>
      </c>
      <c r="D361" s="214">
        <f>POA!E1326+POA!E312774</f>
        <v>0</v>
      </c>
      <c r="E361" s="45">
        <f t="shared" si="65"/>
        <v>0</v>
      </c>
      <c r="F361" s="46">
        <f t="shared" si="66"/>
        <v>0</v>
      </c>
      <c r="G361" s="45">
        <f t="shared" si="67"/>
        <v>0</v>
      </c>
    </row>
    <row r="362" spans="1:7" ht="18" customHeight="1">
      <c r="A362" s="428" t="s">
        <v>1269</v>
      </c>
      <c r="B362" s="429" t="s">
        <v>8523</v>
      </c>
      <c r="C362" s="442">
        <v>3000</v>
      </c>
      <c r="D362" s="214">
        <f>POA!E1327+POA!E312775</f>
        <v>0</v>
      </c>
      <c r="E362" s="45">
        <f t="shared" si="65"/>
        <v>0</v>
      </c>
      <c r="F362" s="46">
        <f t="shared" si="66"/>
        <v>0</v>
      </c>
      <c r="G362" s="45">
        <f t="shared" si="67"/>
        <v>0</v>
      </c>
    </row>
    <row r="363" spans="1:7" ht="18" customHeight="1">
      <c r="A363" s="428" t="s">
        <v>1271</v>
      </c>
      <c r="B363" s="429" t="s">
        <v>8524</v>
      </c>
      <c r="C363" s="442">
        <v>4000</v>
      </c>
      <c r="D363" s="214">
        <f>POA!E1328+POA!E312777</f>
        <v>0</v>
      </c>
      <c r="E363" s="45">
        <f t="shared" si="65"/>
        <v>0</v>
      </c>
      <c r="F363" s="46">
        <f t="shared" si="66"/>
        <v>0</v>
      </c>
      <c r="G363" s="45">
        <f t="shared" si="67"/>
        <v>0</v>
      </c>
    </row>
    <row r="364" spans="1:7" ht="18" customHeight="1">
      <c r="A364" s="428" t="s">
        <v>1272</v>
      </c>
      <c r="B364" s="429" t="s">
        <v>8525</v>
      </c>
      <c r="C364" s="442">
        <v>3886</v>
      </c>
      <c r="D364" s="214">
        <f>POA!E1329+POA!E312778</f>
        <v>0</v>
      </c>
      <c r="E364" s="45">
        <f t="shared" si="65"/>
        <v>0</v>
      </c>
      <c r="F364" s="46">
        <f t="shared" si="66"/>
        <v>0</v>
      </c>
      <c r="G364" s="45">
        <f t="shared" si="67"/>
        <v>0</v>
      </c>
    </row>
    <row r="365" spans="1:7" ht="18" customHeight="1">
      <c r="A365" s="428" t="s">
        <v>1276</v>
      </c>
      <c r="B365" s="429" t="s">
        <v>8526</v>
      </c>
      <c r="C365" s="442">
        <v>1269.33</v>
      </c>
      <c r="D365" s="214">
        <f>POA!E1330+POA!E312784</f>
        <v>0</v>
      </c>
      <c r="E365" s="45">
        <f t="shared" si="65"/>
        <v>0</v>
      </c>
      <c r="F365" s="46">
        <f t="shared" si="66"/>
        <v>0</v>
      </c>
      <c r="G365" s="45">
        <f t="shared" si="67"/>
        <v>0</v>
      </c>
    </row>
    <row r="366" spans="1:7" ht="18" customHeight="1">
      <c r="A366" s="428" t="s">
        <v>1277</v>
      </c>
      <c r="B366" s="429" t="s">
        <v>8527</v>
      </c>
      <c r="C366" s="442">
        <v>1950.3</v>
      </c>
      <c r="D366" s="214">
        <f>POA!E1331+POA!E312785</f>
        <v>0</v>
      </c>
      <c r="E366" s="45">
        <f t="shared" si="65"/>
        <v>0</v>
      </c>
      <c r="F366" s="46">
        <f t="shared" si="66"/>
        <v>0</v>
      </c>
      <c r="G366" s="45">
        <f t="shared" si="67"/>
        <v>0</v>
      </c>
    </row>
    <row r="367" spans="1:7" ht="18" customHeight="1">
      <c r="A367" s="428" t="s">
        <v>1278</v>
      </c>
      <c r="B367" s="429" t="s">
        <v>8528</v>
      </c>
      <c r="C367" s="442">
        <v>3000</v>
      </c>
      <c r="D367" s="214">
        <f>POA!E1332+POA!E312786</f>
        <v>0</v>
      </c>
      <c r="E367" s="45">
        <f t="shared" si="65"/>
        <v>0</v>
      </c>
      <c r="F367" s="46">
        <f t="shared" si="66"/>
        <v>0</v>
      </c>
      <c r="G367" s="45">
        <f t="shared" si="67"/>
        <v>0</v>
      </c>
    </row>
    <row r="368" spans="1:7" ht="18" customHeight="1">
      <c r="A368" s="428" t="s">
        <v>1280</v>
      </c>
      <c r="B368" s="429" t="s">
        <v>8514</v>
      </c>
      <c r="C368" s="442">
        <v>5000</v>
      </c>
      <c r="D368" s="214">
        <f>POA!E1333+POA!E312788</f>
        <v>0</v>
      </c>
      <c r="E368" s="45">
        <f t="shared" si="65"/>
        <v>0</v>
      </c>
      <c r="F368" s="46">
        <f t="shared" si="66"/>
        <v>0</v>
      </c>
      <c r="G368" s="45">
        <f t="shared" si="67"/>
        <v>0</v>
      </c>
    </row>
    <row r="369" spans="1:7" ht="18" customHeight="1">
      <c r="A369" s="428" t="s">
        <v>1283</v>
      </c>
      <c r="B369" s="429" t="s">
        <v>8529</v>
      </c>
      <c r="C369" s="442">
        <v>1125.0899999999999</v>
      </c>
      <c r="D369" s="214">
        <f>POA!E1334+POA!E312791</f>
        <v>0</v>
      </c>
      <c r="E369" s="45">
        <f t="shared" si="65"/>
        <v>0</v>
      </c>
      <c r="F369" s="46">
        <f t="shared" si="66"/>
        <v>0</v>
      </c>
      <c r="G369" s="45">
        <f t="shared" si="67"/>
        <v>0</v>
      </c>
    </row>
    <row r="370" spans="1:7" ht="18" customHeight="1">
      <c r="A370" s="825" t="s">
        <v>1</v>
      </c>
      <c r="B370" s="825"/>
      <c r="C370" s="68">
        <f>SUM(C342:C369)</f>
        <v>67471.72</v>
      </c>
      <c r="D370" s="338">
        <f>SUM(D342:D353)</f>
        <v>0</v>
      </c>
      <c r="E370" s="68">
        <f>SUM(E342:E353)</f>
        <v>0</v>
      </c>
      <c r="F370" s="338">
        <f>SUM(F342:F353)</f>
        <v>0</v>
      </c>
      <c r="G370" s="68">
        <f>SUM(G342:G353)</f>
        <v>0</v>
      </c>
    </row>
    <row r="371" spans="1:7" ht="18" customHeight="1">
      <c r="A371" s="820" t="s">
        <v>8444</v>
      </c>
      <c r="B371" s="821"/>
      <c r="C371" s="821"/>
      <c r="D371" s="821"/>
      <c r="E371" s="821"/>
      <c r="F371" s="821"/>
      <c r="G371" s="822"/>
    </row>
    <row r="372" spans="1:7" ht="18" customHeight="1">
      <c r="A372" s="392" t="s">
        <v>1858</v>
      </c>
      <c r="B372" s="228" t="s">
        <v>7501</v>
      </c>
      <c r="C372" s="209">
        <v>27226.34</v>
      </c>
      <c r="D372" s="214">
        <f>POA!E3992</f>
        <v>0</v>
      </c>
      <c r="E372" s="45">
        <f t="shared" ref="E372:E402" si="68">D372*C372</f>
        <v>0</v>
      </c>
      <c r="F372" s="46">
        <f t="shared" ref="F372:F402" si="69">D372/12</f>
        <v>0</v>
      </c>
      <c r="G372" s="45">
        <f t="shared" ref="G372:G402" si="70">E372/12</f>
        <v>0</v>
      </c>
    </row>
    <row r="373" spans="1:7" ht="18" customHeight="1">
      <c r="A373" s="392" t="s">
        <v>1859</v>
      </c>
      <c r="B373" s="228" t="s">
        <v>7502</v>
      </c>
      <c r="C373" s="209">
        <v>18552</v>
      </c>
      <c r="D373" s="214">
        <f>POA!E3993</f>
        <v>0</v>
      </c>
      <c r="E373" s="45">
        <f t="shared" si="68"/>
        <v>0</v>
      </c>
      <c r="F373" s="46">
        <f t="shared" si="69"/>
        <v>0</v>
      </c>
      <c r="G373" s="45">
        <f t="shared" si="70"/>
        <v>0</v>
      </c>
    </row>
    <row r="374" spans="1:7" ht="18" customHeight="1">
      <c r="A374" s="392" t="s">
        <v>1860</v>
      </c>
      <c r="B374" s="228" t="s">
        <v>7503</v>
      </c>
      <c r="C374" s="209">
        <v>19889</v>
      </c>
      <c r="D374" s="214">
        <f>POA!E3994</f>
        <v>0</v>
      </c>
      <c r="E374" s="45">
        <f t="shared" si="68"/>
        <v>0</v>
      </c>
      <c r="F374" s="46">
        <f t="shared" si="69"/>
        <v>0</v>
      </c>
      <c r="G374" s="45">
        <f t="shared" si="70"/>
        <v>0</v>
      </c>
    </row>
    <row r="375" spans="1:7" ht="18" customHeight="1">
      <c r="A375" s="392" t="s">
        <v>1861</v>
      </c>
      <c r="B375" s="228" t="s">
        <v>7504</v>
      </c>
      <c r="C375" s="209">
        <v>26569</v>
      </c>
      <c r="D375" s="214">
        <f>POA!E3995</f>
        <v>0</v>
      </c>
      <c r="E375" s="45">
        <f t="shared" si="68"/>
        <v>0</v>
      </c>
      <c r="F375" s="46">
        <f t="shared" si="69"/>
        <v>0</v>
      </c>
      <c r="G375" s="45">
        <f t="shared" si="70"/>
        <v>0</v>
      </c>
    </row>
    <row r="376" spans="1:7" ht="18" customHeight="1">
      <c r="A376" s="392" t="s">
        <v>1862</v>
      </c>
      <c r="B376" s="228" t="s">
        <v>7505</v>
      </c>
      <c r="C376" s="209">
        <v>23706.34</v>
      </c>
      <c r="D376" s="214">
        <f>POA!E3996</f>
        <v>0</v>
      </c>
      <c r="E376" s="45">
        <f t="shared" si="68"/>
        <v>0</v>
      </c>
      <c r="F376" s="46">
        <f t="shared" si="69"/>
        <v>0</v>
      </c>
      <c r="G376" s="45">
        <f t="shared" si="70"/>
        <v>0</v>
      </c>
    </row>
    <row r="377" spans="1:7" ht="18" customHeight="1">
      <c r="A377" s="392" t="s">
        <v>1863</v>
      </c>
      <c r="B377" s="228" t="s">
        <v>7506</v>
      </c>
      <c r="C377" s="209">
        <v>14832</v>
      </c>
      <c r="D377" s="214">
        <f>POA!E3997</f>
        <v>0</v>
      </c>
      <c r="E377" s="45">
        <f t="shared" si="68"/>
        <v>0</v>
      </c>
      <c r="F377" s="46">
        <f t="shared" si="69"/>
        <v>0</v>
      </c>
      <c r="G377" s="45">
        <f t="shared" si="70"/>
        <v>0</v>
      </c>
    </row>
    <row r="378" spans="1:7" ht="18" customHeight="1">
      <c r="A378" s="392" t="s">
        <v>1864</v>
      </c>
      <c r="B378" s="228" t="s">
        <v>7507</v>
      </c>
      <c r="C378" s="209">
        <v>14409</v>
      </c>
      <c r="D378" s="214">
        <f>POA!E3998</f>
        <v>0</v>
      </c>
      <c r="E378" s="45">
        <f t="shared" si="68"/>
        <v>0</v>
      </c>
      <c r="F378" s="46">
        <f t="shared" si="69"/>
        <v>0</v>
      </c>
      <c r="G378" s="45">
        <f t="shared" si="70"/>
        <v>0</v>
      </c>
    </row>
    <row r="379" spans="1:7" ht="18" customHeight="1">
      <c r="A379" s="392" t="s">
        <v>1865</v>
      </c>
      <c r="B379" s="228" t="s">
        <v>7508</v>
      </c>
      <c r="C379" s="209">
        <v>16466.34</v>
      </c>
      <c r="D379" s="214">
        <f>POA!E4000</f>
        <v>0</v>
      </c>
      <c r="E379" s="45">
        <f t="shared" si="68"/>
        <v>0</v>
      </c>
      <c r="F379" s="46">
        <f t="shared" si="69"/>
        <v>0</v>
      </c>
      <c r="G379" s="45">
        <f t="shared" si="70"/>
        <v>0</v>
      </c>
    </row>
    <row r="380" spans="1:7" ht="18" customHeight="1">
      <c r="A380" s="392" t="s">
        <v>3144</v>
      </c>
      <c r="B380" s="228" t="s">
        <v>7509</v>
      </c>
      <c r="C380" s="209">
        <v>16466.34</v>
      </c>
      <c r="D380" s="214">
        <f>POA!E4001</f>
        <v>0</v>
      </c>
      <c r="E380" s="45">
        <f t="shared" si="68"/>
        <v>0</v>
      </c>
      <c r="F380" s="46">
        <f t="shared" si="69"/>
        <v>0</v>
      </c>
      <c r="G380" s="45">
        <f t="shared" si="70"/>
        <v>0</v>
      </c>
    </row>
    <row r="381" spans="1:7" ht="18" customHeight="1">
      <c r="A381" s="392" t="s">
        <v>1866</v>
      </c>
      <c r="B381" s="228" t="s">
        <v>7510</v>
      </c>
      <c r="C381" s="209">
        <v>14409</v>
      </c>
      <c r="D381" s="214">
        <f>POA!E4002</f>
        <v>0</v>
      </c>
      <c r="E381" s="45">
        <f t="shared" si="68"/>
        <v>0</v>
      </c>
      <c r="F381" s="46">
        <f t="shared" si="69"/>
        <v>0</v>
      </c>
      <c r="G381" s="45">
        <f t="shared" si="70"/>
        <v>0</v>
      </c>
    </row>
    <row r="382" spans="1:7" ht="18" customHeight="1">
      <c r="A382" s="392" t="s">
        <v>1868</v>
      </c>
      <c r="B382" s="228" t="s">
        <v>7511</v>
      </c>
      <c r="C382" s="209">
        <v>19332</v>
      </c>
      <c r="D382" s="214">
        <f>POA!E4004</f>
        <v>0</v>
      </c>
      <c r="E382" s="45">
        <f t="shared" si="68"/>
        <v>0</v>
      </c>
      <c r="F382" s="46">
        <f t="shared" si="69"/>
        <v>0</v>
      </c>
      <c r="G382" s="45">
        <f t="shared" si="70"/>
        <v>0</v>
      </c>
    </row>
    <row r="383" spans="1:7" ht="18" customHeight="1">
      <c r="A383" s="392" t="s">
        <v>1869</v>
      </c>
      <c r="B383" s="228" t="s">
        <v>7512</v>
      </c>
      <c r="C383" s="209">
        <v>28811.85</v>
      </c>
      <c r="D383" s="214">
        <f>POA!E4005</f>
        <v>0</v>
      </c>
      <c r="E383" s="45">
        <f t="shared" si="68"/>
        <v>0</v>
      </c>
      <c r="F383" s="46">
        <f t="shared" si="69"/>
        <v>0</v>
      </c>
      <c r="G383" s="45">
        <f t="shared" si="70"/>
        <v>0</v>
      </c>
    </row>
    <row r="384" spans="1:7" ht="18" customHeight="1">
      <c r="A384" s="392" t="s">
        <v>3145</v>
      </c>
      <c r="B384" s="228" t="s">
        <v>7513</v>
      </c>
      <c r="C384" s="209">
        <v>46811.85</v>
      </c>
      <c r="D384" s="214">
        <f>POA!E4006</f>
        <v>0</v>
      </c>
      <c r="E384" s="45">
        <f t="shared" si="68"/>
        <v>0</v>
      </c>
      <c r="F384" s="46">
        <f t="shared" si="69"/>
        <v>0</v>
      </c>
      <c r="G384" s="45">
        <f t="shared" si="70"/>
        <v>0</v>
      </c>
    </row>
    <row r="385" spans="1:7" ht="18" customHeight="1">
      <c r="A385" s="392" t="s">
        <v>3146</v>
      </c>
      <c r="B385" s="228" t="s">
        <v>7514</v>
      </c>
      <c r="C385" s="209">
        <v>37811.85</v>
      </c>
      <c r="D385" s="214">
        <f>POA!E4007</f>
        <v>0</v>
      </c>
      <c r="E385" s="45">
        <f t="shared" si="68"/>
        <v>0</v>
      </c>
      <c r="F385" s="46">
        <f t="shared" si="69"/>
        <v>0</v>
      </c>
      <c r="G385" s="45">
        <f t="shared" si="70"/>
        <v>0</v>
      </c>
    </row>
    <row r="386" spans="1:7" ht="18" customHeight="1">
      <c r="A386" s="392" t="s">
        <v>3147</v>
      </c>
      <c r="B386" s="228" t="s">
        <v>8445</v>
      </c>
      <c r="C386" s="209">
        <v>23392</v>
      </c>
      <c r="D386" s="214">
        <f>POA!E4008</f>
        <v>0</v>
      </c>
      <c r="E386" s="45">
        <f t="shared" si="68"/>
        <v>0</v>
      </c>
      <c r="F386" s="46">
        <f t="shared" si="69"/>
        <v>0</v>
      </c>
      <c r="G386" s="45">
        <f t="shared" si="70"/>
        <v>0</v>
      </c>
    </row>
    <row r="387" spans="1:7" ht="18" customHeight="1">
      <c r="A387" s="392" t="s">
        <v>3148</v>
      </c>
      <c r="B387" s="228" t="s">
        <v>8446</v>
      </c>
      <c r="C387" s="209">
        <v>26892</v>
      </c>
      <c r="D387" s="214">
        <f>POA!E4009</f>
        <v>0</v>
      </c>
      <c r="E387" s="45">
        <f t="shared" si="68"/>
        <v>0</v>
      </c>
      <c r="F387" s="46">
        <f t="shared" si="69"/>
        <v>0</v>
      </c>
      <c r="G387" s="45">
        <f t="shared" si="70"/>
        <v>0</v>
      </c>
    </row>
    <row r="388" spans="1:7" ht="18" customHeight="1">
      <c r="A388" s="392" t="s">
        <v>3149</v>
      </c>
      <c r="B388" s="228" t="s">
        <v>8447</v>
      </c>
      <c r="C388" s="209">
        <v>30392</v>
      </c>
      <c r="D388" s="214">
        <f>POA!E4010</f>
        <v>0</v>
      </c>
      <c r="E388" s="45">
        <f t="shared" si="68"/>
        <v>0</v>
      </c>
      <c r="F388" s="46">
        <f t="shared" si="69"/>
        <v>0</v>
      </c>
      <c r="G388" s="45">
        <f t="shared" si="70"/>
        <v>0</v>
      </c>
    </row>
    <row r="389" spans="1:7" ht="18" customHeight="1">
      <c r="A389" s="392" t="s">
        <v>3150</v>
      </c>
      <c r="B389" s="228" t="s">
        <v>8448</v>
      </c>
      <c r="C389" s="209">
        <v>33892</v>
      </c>
      <c r="D389" s="214">
        <f>POA!E4011</f>
        <v>0</v>
      </c>
      <c r="E389" s="45">
        <f t="shared" si="68"/>
        <v>0</v>
      </c>
      <c r="F389" s="46">
        <f t="shared" si="69"/>
        <v>0</v>
      </c>
      <c r="G389" s="45">
        <f t="shared" si="70"/>
        <v>0</v>
      </c>
    </row>
    <row r="390" spans="1:7" ht="18" customHeight="1">
      <c r="A390" s="392" t="s">
        <v>3151</v>
      </c>
      <c r="B390" s="228" t="s">
        <v>8449</v>
      </c>
      <c r="C390" s="209">
        <v>37392</v>
      </c>
      <c r="D390" s="214">
        <f>POA!E4012</f>
        <v>0</v>
      </c>
      <c r="E390" s="45">
        <f t="shared" si="68"/>
        <v>0</v>
      </c>
      <c r="F390" s="46">
        <f t="shared" si="69"/>
        <v>0</v>
      </c>
      <c r="G390" s="45">
        <f t="shared" si="70"/>
        <v>0</v>
      </c>
    </row>
    <row r="391" spans="1:7" ht="18" customHeight="1">
      <c r="A391" s="392" t="s">
        <v>1870</v>
      </c>
      <c r="B391" s="228" t="s">
        <v>8450</v>
      </c>
      <c r="C391" s="209">
        <v>40892</v>
      </c>
      <c r="D391" s="214">
        <f>POA!E4013</f>
        <v>0</v>
      </c>
      <c r="E391" s="45">
        <f t="shared" si="68"/>
        <v>0</v>
      </c>
      <c r="F391" s="46">
        <f t="shared" si="69"/>
        <v>0</v>
      </c>
      <c r="G391" s="45">
        <f t="shared" si="70"/>
        <v>0</v>
      </c>
    </row>
    <row r="392" spans="1:7" ht="18" customHeight="1">
      <c r="A392" s="221" t="s">
        <v>1871</v>
      </c>
      <c r="B392" s="228" t="s">
        <v>8451</v>
      </c>
      <c r="C392" s="209">
        <v>40000</v>
      </c>
      <c r="D392" s="214">
        <f>POA!E4014</f>
        <v>0</v>
      </c>
      <c r="E392" s="45">
        <f t="shared" si="68"/>
        <v>0</v>
      </c>
      <c r="F392" s="46">
        <f t="shared" si="69"/>
        <v>0</v>
      </c>
      <c r="G392" s="45">
        <f t="shared" si="70"/>
        <v>0</v>
      </c>
    </row>
    <row r="393" spans="1:7" ht="18" customHeight="1">
      <c r="A393" s="392" t="s">
        <v>1872</v>
      </c>
      <c r="B393" s="212" t="s">
        <v>8452</v>
      </c>
      <c r="C393" s="209">
        <v>40000</v>
      </c>
      <c r="D393" s="214">
        <f>POA!E4015</f>
        <v>0</v>
      </c>
      <c r="E393" s="45">
        <f t="shared" si="68"/>
        <v>0</v>
      </c>
      <c r="F393" s="46">
        <f t="shared" si="69"/>
        <v>0</v>
      </c>
      <c r="G393" s="45">
        <f t="shared" si="70"/>
        <v>0</v>
      </c>
    </row>
    <row r="394" spans="1:7" ht="18" customHeight="1">
      <c r="A394" s="395" t="s">
        <v>1873</v>
      </c>
      <c r="B394" s="336" t="s">
        <v>8453</v>
      </c>
      <c r="C394" s="209">
        <v>42000</v>
      </c>
      <c r="D394" s="214">
        <f>POA!E4016</f>
        <v>0</v>
      </c>
      <c r="E394" s="45">
        <f t="shared" si="68"/>
        <v>0</v>
      </c>
      <c r="F394" s="46">
        <f t="shared" si="69"/>
        <v>0</v>
      </c>
      <c r="G394" s="45">
        <f t="shared" si="70"/>
        <v>0</v>
      </c>
    </row>
    <row r="395" spans="1:7" ht="18" customHeight="1">
      <c r="A395" s="392" t="s">
        <v>1874</v>
      </c>
      <c r="B395" s="228" t="s">
        <v>8454</v>
      </c>
      <c r="C395" s="209">
        <v>8509</v>
      </c>
      <c r="D395" s="214">
        <f>POA!E4017</f>
        <v>0</v>
      </c>
      <c r="E395" s="45">
        <f t="shared" si="68"/>
        <v>0</v>
      </c>
      <c r="F395" s="46">
        <f t="shared" si="69"/>
        <v>0</v>
      </c>
      <c r="G395" s="45">
        <f t="shared" si="70"/>
        <v>0</v>
      </c>
    </row>
    <row r="396" spans="1:7" ht="18" customHeight="1">
      <c r="A396" s="392" t="s">
        <v>1875</v>
      </c>
      <c r="B396" s="228" t="s">
        <v>8455</v>
      </c>
      <c r="C396" s="209">
        <v>10566.34</v>
      </c>
      <c r="D396" s="214">
        <f>POA!E4018</f>
        <v>0</v>
      </c>
      <c r="E396" s="45">
        <f t="shared" si="68"/>
        <v>0</v>
      </c>
      <c r="F396" s="46">
        <f t="shared" si="69"/>
        <v>0</v>
      </c>
      <c r="G396" s="45">
        <f t="shared" si="70"/>
        <v>0</v>
      </c>
    </row>
    <row r="397" spans="1:7" ht="18" customHeight="1">
      <c r="A397" s="392" t="s">
        <v>1876</v>
      </c>
      <c r="B397" s="228" t="s">
        <v>8456</v>
      </c>
      <c r="C397" s="209">
        <v>46000</v>
      </c>
      <c r="D397" s="214">
        <f>POA!E4019</f>
        <v>0</v>
      </c>
      <c r="E397" s="45">
        <f t="shared" si="68"/>
        <v>0</v>
      </c>
      <c r="F397" s="46">
        <f t="shared" si="69"/>
        <v>0</v>
      </c>
      <c r="G397" s="45">
        <f t="shared" si="70"/>
        <v>0</v>
      </c>
    </row>
    <row r="398" spans="1:7" ht="18" customHeight="1">
      <c r="A398" s="392" t="s">
        <v>1877</v>
      </c>
      <c r="B398" s="228" t="s">
        <v>8457</v>
      </c>
      <c r="C398" s="209">
        <v>10566.34</v>
      </c>
      <c r="D398" s="214">
        <f>POA!E4020</f>
        <v>0</v>
      </c>
      <c r="E398" s="45">
        <f t="shared" si="68"/>
        <v>0</v>
      </c>
      <c r="F398" s="46">
        <f t="shared" si="69"/>
        <v>0</v>
      </c>
      <c r="G398" s="45">
        <f t="shared" si="70"/>
        <v>0</v>
      </c>
    </row>
    <row r="399" spans="1:7" ht="18" customHeight="1">
      <c r="A399" s="392" t="s">
        <v>1878</v>
      </c>
      <c r="B399" s="228" t="s">
        <v>8458</v>
      </c>
      <c r="C399" s="209">
        <v>44000</v>
      </c>
      <c r="D399" s="214">
        <f>POA!E4021</f>
        <v>0</v>
      </c>
      <c r="E399" s="45">
        <f t="shared" si="68"/>
        <v>0</v>
      </c>
      <c r="F399" s="46">
        <f t="shared" si="69"/>
        <v>0</v>
      </c>
      <c r="G399" s="45">
        <f t="shared" si="70"/>
        <v>0</v>
      </c>
    </row>
    <row r="400" spans="1:7" ht="18" customHeight="1">
      <c r="A400" s="392" t="s">
        <v>1879</v>
      </c>
      <c r="B400" s="228" t="s">
        <v>8459</v>
      </c>
      <c r="C400" s="209">
        <v>48000</v>
      </c>
      <c r="D400" s="214">
        <f>POA!E4022</f>
        <v>0</v>
      </c>
      <c r="E400" s="45">
        <f t="shared" si="68"/>
        <v>0</v>
      </c>
      <c r="F400" s="46">
        <f t="shared" si="69"/>
        <v>0</v>
      </c>
      <c r="G400" s="45">
        <f t="shared" si="70"/>
        <v>0</v>
      </c>
    </row>
    <row r="401" spans="1:7" ht="18" customHeight="1">
      <c r="A401" s="392" t="s">
        <v>3152</v>
      </c>
      <c r="B401" s="228" t="s">
        <v>8460</v>
      </c>
      <c r="C401" s="209">
        <v>50000</v>
      </c>
      <c r="D401" s="214">
        <f>POA!E4023</f>
        <v>0</v>
      </c>
      <c r="E401" s="45">
        <f t="shared" si="68"/>
        <v>0</v>
      </c>
      <c r="F401" s="46">
        <f t="shared" si="69"/>
        <v>0</v>
      </c>
      <c r="G401" s="45">
        <f t="shared" si="70"/>
        <v>0</v>
      </c>
    </row>
    <row r="402" spans="1:7">
      <c r="A402" s="210" t="s">
        <v>3157</v>
      </c>
      <c r="B402" s="211" t="s">
        <v>8461</v>
      </c>
      <c r="C402" s="209">
        <v>8932</v>
      </c>
      <c r="D402" s="214">
        <f>POA!E4028</f>
        <v>0</v>
      </c>
      <c r="E402" s="45">
        <f t="shared" si="68"/>
        <v>0</v>
      </c>
      <c r="F402" s="46">
        <f t="shared" si="69"/>
        <v>0</v>
      </c>
      <c r="G402" s="45">
        <f t="shared" si="70"/>
        <v>0</v>
      </c>
    </row>
    <row r="403" spans="1:7" ht="18" customHeight="1">
      <c r="A403" s="210" t="s">
        <v>1286</v>
      </c>
      <c r="B403" s="211" t="s">
        <v>7522</v>
      </c>
      <c r="C403" s="209">
        <v>8099.17</v>
      </c>
      <c r="D403" s="214">
        <f>POA!E3185</f>
        <v>0</v>
      </c>
      <c r="E403" s="45">
        <f t="shared" ref="E403:E434" si="71">D403*C403</f>
        <v>0</v>
      </c>
      <c r="F403" s="46">
        <f t="shared" ref="F403:F435" si="72">D403/12</f>
        <v>0</v>
      </c>
      <c r="G403" s="45">
        <f t="shared" ref="G403:G435" si="73">E403/12</f>
        <v>0</v>
      </c>
    </row>
    <row r="404" spans="1:7" ht="18" customHeight="1">
      <c r="A404" s="210" t="s">
        <v>3170</v>
      </c>
      <c r="B404" s="211" t="s">
        <v>8341</v>
      </c>
      <c r="C404" s="236">
        <v>94118.29</v>
      </c>
      <c r="D404" s="214">
        <f>POA!E4045</f>
        <v>0</v>
      </c>
      <c r="E404" s="237">
        <f t="shared" si="71"/>
        <v>0</v>
      </c>
      <c r="F404" s="79">
        <f t="shared" si="72"/>
        <v>0</v>
      </c>
      <c r="G404" s="237">
        <f t="shared" si="73"/>
        <v>0</v>
      </c>
    </row>
    <row r="405" spans="1:7" ht="18" customHeight="1">
      <c r="A405" s="210" t="s">
        <v>3170</v>
      </c>
      <c r="B405" s="211" t="s">
        <v>8342</v>
      </c>
      <c r="C405" s="209">
        <v>59768.29</v>
      </c>
      <c r="D405" s="214">
        <f>POA!E4045</f>
        <v>0</v>
      </c>
      <c r="E405" s="45">
        <f t="shared" si="71"/>
        <v>0</v>
      </c>
      <c r="F405" s="46">
        <f t="shared" si="72"/>
        <v>0</v>
      </c>
      <c r="G405" s="45">
        <f t="shared" si="73"/>
        <v>0</v>
      </c>
    </row>
    <row r="406" spans="1:7" ht="18" customHeight="1">
      <c r="A406" s="222" t="s">
        <v>3171</v>
      </c>
      <c r="B406" s="211" t="s">
        <v>8343</v>
      </c>
      <c r="C406" s="209">
        <v>93655.72</v>
      </c>
      <c r="D406" s="214">
        <f>POA!E4046</f>
        <v>0</v>
      </c>
      <c r="E406" s="45">
        <f t="shared" si="71"/>
        <v>0</v>
      </c>
      <c r="F406" s="46">
        <f t="shared" si="72"/>
        <v>0</v>
      </c>
      <c r="G406" s="45">
        <f t="shared" si="73"/>
        <v>0</v>
      </c>
    </row>
    <row r="407" spans="1:7" ht="18" customHeight="1">
      <c r="A407" s="210" t="s">
        <v>3171</v>
      </c>
      <c r="B407" s="211" t="s">
        <v>8344</v>
      </c>
      <c r="C407" s="209">
        <v>55455.72</v>
      </c>
      <c r="D407" s="214">
        <f>POA!E4046</f>
        <v>0</v>
      </c>
      <c r="E407" s="45">
        <f t="shared" si="71"/>
        <v>0</v>
      </c>
      <c r="F407" s="46">
        <f t="shared" si="72"/>
        <v>0</v>
      </c>
      <c r="G407" s="45">
        <f t="shared" si="73"/>
        <v>0</v>
      </c>
    </row>
    <row r="408" spans="1:7" ht="18" customHeight="1">
      <c r="A408" s="210" t="s">
        <v>3172</v>
      </c>
      <c r="B408" s="228" t="s">
        <v>8345</v>
      </c>
      <c r="C408" s="209">
        <v>92059</v>
      </c>
      <c r="D408" s="214">
        <f>POA!E4047</f>
        <v>0</v>
      </c>
      <c r="E408" s="45">
        <f t="shared" si="71"/>
        <v>0</v>
      </c>
      <c r="F408" s="46">
        <f t="shared" si="72"/>
        <v>0</v>
      </c>
      <c r="G408" s="45">
        <f t="shared" si="73"/>
        <v>0</v>
      </c>
    </row>
    <row r="409" spans="1:7" ht="18" customHeight="1">
      <c r="A409" s="210" t="s">
        <v>3172</v>
      </c>
      <c r="B409" s="228" t="s">
        <v>8346</v>
      </c>
      <c r="C409" s="209">
        <v>38459</v>
      </c>
      <c r="D409" s="214">
        <f>POA!E4047</f>
        <v>0</v>
      </c>
      <c r="E409" s="45">
        <f t="shared" si="71"/>
        <v>0</v>
      </c>
      <c r="F409" s="46">
        <f t="shared" si="72"/>
        <v>0</v>
      </c>
      <c r="G409" s="45">
        <f t="shared" si="73"/>
        <v>0</v>
      </c>
    </row>
    <row r="410" spans="1:7" ht="18" customHeight="1">
      <c r="A410" s="222" t="s">
        <v>3173</v>
      </c>
      <c r="B410" s="211" t="s">
        <v>8347</v>
      </c>
      <c r="C410" s="209">
        <v>92482</v>
      </c>
      <c r="D410" s="214">
        <f>POA!E4048</f>
        <v>0</v>
      </c>
      <c r="E410" s="45">
        <f t="shared" si="71"/>
        <v>0</v>
      </c>
      <c r="F410" s="46">
        <f t="shared" si="72"/>
        <v>0</v>
      </c>
      <c r="G410" s="45">
        <f t="shared" si="73"/>
        <v>0</v>
      </c>
    </row>
    <row r="411" spans="1:7" ht="18" customHeight="1">
      <c r="A411" s="210" t="s">
        <v>3173</v>
      </c>
      <c r="B411" s="211" t="s">
        <v>8348</v>
      </c>
      <c r="C411" s="209">
        <v>42732</v>
      </c>
      <c r="D411" s="214">
        <f>POA!E4048</f>
        <v>0</v>
      </c>
      <c r="E411" s="45">
        <f t="shared" si="71"/>
        <v>0</v>
      </c>
      <c r="F411" s="46">
        <f t="shared" si="72"/>
        <v>0</v>
      </c>
      <c r="G411" s="45">
        <f t="shared" si="73"/>
        <v>0</v>
      </c>
    </row>
    <row r="412" spans="1:7" ht="18" customHeight="1">
      <c r="A412" s="222" t="s">
        <v>3174</v>
      </c>
      <c r="B412" s="211" t="s">
        <v>8349</v>
      </c>
      <c r="C412" s="209">
        <v>92482</v>
      </c>
      <c r="D412" s="214">
        <f>POA!E4049</f>
        <v>0</v>
      </c>
      <c r="E412" s="45">
        <f t="shared" si="71"/>
        <v>0</v>
      </c>
      <c r="F412" s="46">
        <f t="shared" si="72"/>
        <v>0</v>
      </c>
      <c r="G412" s="45">
        <f t="shared" si="73"/>
        <v>0</v>
      </c>
    </row>
    <row r="413" spans="1:7" ht="18" customHeight="1">
      <c r="A413" s="210" t="s">
        <v>3174</v>
      </c>
      <c r="B413" s="211" t="s">
        <v>8350</v>
      </c>
      <c r="C413" s="209">
        <v>54282</v>
      </c>
      <c r="D413" s="214">
        <f>POA!E4049</f>
        <v>0</v>
      </c>
      <c r="E413" s="45">
        <f t="shared" si="71"/>
        <v>0</v>
      </c>
      <c r="F413" s="46">
        <f t="shared" si="72"/>
        <v>0</v>
      </c>
      <c r="G413" s="45">
        <f t="shared" si="73"/>
        <v>0</v>
      </c>
    </row>
    <row r="414" spans="1:7">
      <c r="A414" s="222" t="s">
        <v>3175</v>
      </c>
      <c r="B414" s="211" t="s">
        <v>7519</v>
      </c>
      <c r="C414" s="209">
        <v>22945</v>
      </c>
      <c r="D414" s="214">
        <f>POA!E4050</f>
        <v>0</v>
      </c>
      <c r="E414" s="45">
        <f t="shared" si="71"/>
        <v>0</v>
      </c>
      <c r="F414" s="46">
        <f t="shared" si="72"/>
        <v>0</v>
      </c>
      <c r="G414" s="45">
        <f t="shared" si="73"/>
        <v>0</v>
      </c>
    </row>
    <row r="415" spans="1:7" ht="18" customHeight="1">
      <c r="A415" s="392" t="s">
        <v>3176</v>
      </c>
      <c r="B415" s="228" t="s">
        <v>8351</v>
      </c>
      <c r="C415" s="209">
        <v>94114.36</v>
      </c>
      <c r="D415" s="214">
        <f>POA!E4051</f>
        <v>0</v>
      </c>
      <c r="E415" s="45">
        <f t="shared" si="71"/>
        <v>0</v>
      </c>
      <c r="F415" s="46">
        <f t="shared" si="72"/>
        <v>0</v>
      </c>
      <c r="G415" s="45">
        <f t="shared" si="73"/>
        <v>0</v>
      </c>
    </row>
    <row r="416" spans="1:7" ht="18" customHeight="1">
      <c r="A416" s="392" t="s">
        <v>3176</v>
      </c>
      <c r="B416" s="228" t="s">
        <v>8352</v>
      </c>
      <c r="C416" s="209">
        <v>48214.36</v>
      </c>
      <c r="D416" s="214">
        <f>POA!E4051</f>
        <v>0</v>
      </c>
      <c r="E416" s="45">
        <f t="shared" si="71"/>
        <v>0</v>
      </c>
      <c r="F416" s="46">
        <f t="shared" si="72"/>
        <v>0</v>
      </c>
      <c r="G416" s="45">
        <f t="shared" si="73"/>
        <v>0</v>
      </c>
    </row>
    <row r="417" spans="1:7" ht="18" customHeight="1">
      <c r="A417" s="210" t="s">
        <v>3177</v>
      </c>
      <c r="B417" s="212" t="s">
        <v>8353</v>
      </c>
      <c r="C417" s="209">
        <v>92482</v>
      </c>
      <c r="D417" s="214">
        <f>POA!E4052</f>
        <v>0</v>
      </c>
      <c r="E417" s="45">
        <f t="shared" si="71"/>
        <v>0</v>
      </c>
      <c r="F417" s="46">
        <f t="shared" si="72"/>
        <v>0</v>
      </c>
      <c r="G417" s="45">
        <f t="shared" si="73"/>
        <v>0</v>
      </c>
    </row>
    <row r="418" spans="1:7" ht="18" customHeight="1">
      <c r="A418" s="392" t="s">
        <v>3177</v>
      </c>
      <c r="B418" s="212" t="s">
        <v>8354</v>
      </c>
      <c r="C418" s="209">
        <v>50432</v>
      </c>
      <c r="D418" s="214">
        <f>POA!E4052</f>
        <v>0</v>
      </c>
      <c r="E418" s="45">
        <f t="shared" si="71"/>
        <v>0</v>
      </c>
      <c r="F418" s="46">
        <f t="shared" si="72"/>
        <v>0</v>
      </c>
      <c r="G418" s="45">
        <f t="shared" si="73"/>
        <v>0</v>
      </c>
    </row>
    <row r="419" spans="1:7" ht="18" customHeight="1">
      <c r="A419" s="392" t="s">
        <v>1887</v>
      </c>
      <c r="B419" s="228" t="s">
        <v>8355</v>
      </c>
      <c r="C419" s="209">
        <v>55782</v>
      </c>
      <c r="D419" s="214">
        <f>POA!E4053</f>
        <v>0</v>
      </c>
      <c r="E419" s="45">
        <f t="shared" si="71"/>
        <v>0</v>
      </c>
      <c r="F419" s="46">
        <f t="shared" si="72"/>
        <v>0</v>
      </c>
      <c r="G419" s="45">
        <f t="shared" si="73"/>
        <v>0</v>
      </c>
    </row>
    <row r="420" spans="1:7" ht="18" customHeight="1">
      <c r="A420" s="392" t="s">
        <v>1888</v>
      </c>
      <c r="B420" s="228" t="s">
        <v>8356</v>
      </c>
      <c r="C420" s="209">
        <v>60805.72</v>
      </c>
      <c r="D420" s="214">
        <f>POA!E4055</f>
        <v>0</v>
      </c>
      <c r="E420" s="45">
        <f t="shared" si="71"/>
        <v>0</v>
      </c>
      <c r="F420" s="46">
        <f t="shared" si="72"/>
        <v>0</v>
      </c>
      <c r="G420" s="45">
        <f t="shared" si="73"/>
        <v>0</v>
      </c>
    </row>
    <row r="421" spans="1:7" ht="18" customHeight="1">
      <c r="A421" s="222" t="s">
        <v>3180</v>
      </c>
      <c r="B421" s="211" t="s">
        <v>7520</v>
      </c>
      <c r="C421" s="209">
        <v>22945</v>
      </c>
      <c r="D421" s="214">
        <f>POA!E4057</f>
        <v>0</v>
      </c>
      <c r="E421" s="45">
        <f t="shared" si="71"/>
        <v>0</v>
      </c>
      <c r="F421" s="46">
        <f t="shared" si="72"/>
        <v>0</v>
      </c>
      <c r="G421" s="45">
        <f t="shared" si="73"/>
        <v>0</v>
      </c>
    </row>
    <row r="422" spans="1:7" ht="18" customHeight="1">
      <c r="A422" s="210" t="s">
        <v>3181</v>
      </c>
      <c r="B422" s="212" t="s">
        <v>7521</v>
      </c>
      <c r="C422" s="209">
        <v>22945</v>
      </c>
      <c r="D422" s="214">
        <f>POA!E4058</f>
        <v>0</v>
      </c>
      <c r="E422" s="45">
        <f t="shared" si="71"/>
        <v>0</v>
      </c>
      <c r="F422" s="46">
        <f t="shared" si="72"/>
        <v>0</v>
      </c>
      <c r="G422" s="45">
        <f t="shared" si="73"/>
        <v>0</v>
      </c>
    </row>
    <row r="423" spans="1:7" ht="18" customHeight="1">
      <c r="A423" s="392" t="s">
        <v>3182</v>
      </c>
      <c r="B423" s="228" t="s">
        <v>8357</v>
      </c>
      <c r="C423" s="209">
        <v>80055.72</v>
      </c>
      <c r="D423" s="214">
        <f>POA!E4059</f>
        <v>0</v>
      </c>
      <c r="E423" s="45">
        <f t="shared" si="71"/>
        <v>0</v>
      </c>
      <c r="F423" s="46">
        <f t="shared" si="72"/>
        <v>0</v>
      </c>
      <c r="G423" s="45">
        <f t="shared" si="73"/>
        <v>0</v>
      </c>
    </row>
    <row r="424" spans="1:7" ht="18" customHeight="1">
      <c r="A424" s="392" t="s">
        <v>3183</v>
      </c>
      <c r="B424" s="228" t="s">
        <v>8358</v>
      </c>
      <c r="C424" s="209">
        <v>64655.72</v>
      </c>
      <c r="D424" s="214">
        <f>POA!E4060</f>
        <v>0</v>
      </c>
      <c r="E424" s="45">
        <f t="shared" si="71"/>
        <v>0</v>
      </c>
      <c r="F424" s="46">
        <f t="shared" si="72"/>
        <v>0</v>
      </c>
      <c r="G424" s="45">
        <f t="shared" si="73"/>
        <v>0</v>
      </c>
    </row>
    <row r="425" spans="1:7" ht="18" customHeight="1">
      <c r="A425" s="392" t="s">
        <v>3184</v>
      </c>
      <c r="B425" s="228" t="s">
        <v>8359</v>
      </c>
      <c r="C425" s="209">
        <v>72355.72</v>
      </c>
      <c r="D425" s="214">
        <f>POA!E4061</f>
        <v>0</v>
      </c>
      <c r="E425" s="45">
        <f t="shared" si="71"/>
        <v>0</v>
      </c>
      <c r="F425" s="46">
        <f t="shared" si="72"/>
        <v>0</v>
      </c>
      <c r="G425" s="45">
        <f t="shared" si="73"/>
        <v>0</v>
      </c>
    </row>
    <row r="426" spans="1:7" ht="18" customHeight="1">
      <c r="A426" s="222" t="s">
        <v>1889</v>
      </c>
      <c r="B426" s="211" t="s">
        <v>8360</v>
      </c>
      <c r="C426" s="209">
        <v>93655.72</v>
      </c>
      <c r="D426" s="214">
        <f>POA!E4062</f>
        <v>0</v>
      </c>
      <c r="E426" s="45">
        <f t="shared" si="71"/>
        <v>0</v>
      </c>
      <c r="F426" s="46">
        <f t="shared" si="72"/>
        <v>0</v>
      </c>
      <c r="G426" s="45">
        <f t="shared" si="73"/>
        <v>0</v>
      </c>
    </row>
    <row r="427" spans="1:7" ht="18" customHeight="1">
      <c r="A427" s="392" t="s">
        <v>1889</v>
      </c>
      <c r="B427" s="211" t="s">
        <v>8361</v>
      </c>
      <c r="C427" s="209">
        <v>32355.72</v>
      </c>
      <c r="D427" s="214">
        <f>POA!E4062</f>
        <v>0</v>
      </c>
      <c r="E427" s="45">
        <f t="shared" si="71"/>
        <v>0</v>
      </c>
      <c r="F427" s="46">
        <f t="shared" si="72"/>
        <v>0</v>
      </c>
      <c r="G427" s="45">
        <f t="shared" si="73"/>
        <v>0</v>
      </c>
    </row>
    <row r="428" spans="1:7" ht="18" customHeight="1">
      <c r="A428" s="210" t="s">
        <v>3185</v>
      </c>
      <c r="B428" s="212" t="s">
        <v>8362</v>
      </c>
      <c r="C428" s="209">
        <v>93655.72</v>
      </c>
      <c r="D428" s="214">
        <f>POA!E4063</f>
        <v>0</v>
      </c>
      <c r="E428" s="45">
        <f t="shared" si="71"/>
        <v>0</v>
      </c>
      <c r="F428" s="46">
        <f t="shared" si="72"/>
        <v>0</v>
      </c>
      <c r="G428" s="45">
        <f t="shared" si="73"/>
        <v>0</v>
      </c>
    </row>
    <row r="429" spans="1:7" ht="18" customHeight="1">
      <c r="A429" s="392" t="s">
        <v>3185</v>
      </c>
      <c r="B429" s="212" t="s">
        <v>8363</v>
      </c>
      <c r="C429" s="209">
        <v>36205.72</v>
      </c>
      <c r="D429" s="214">
        <f>POA!E4063</f>
        <v>0</v>
      </c>
      <c r="E429" s="45">
        <f t="shared" si="71"/>
        <v>0</v>
      </c>
      <c r="F429" s="46">
        <f t="shared" si="72"/>
        <v>0</v>
      </c>
      <c r="G429" s="45">
        <f t="shared" si="73"/>
        <v>0</v>
      </c>
    </row>
    <row r="430" spans="1:7" ht="18" customHeight="1">
      <c r="A430" s="392" t="s">
        <v>3186</v>
      </c>
      <c r="B430" s="228" t="s">
        <v>8364</v>
      </c>
      <c r="C430" s="209">
        <v>45405.72</v>
      </c>
      <c r="D430" s="214">
        <f>POA!E4064</f>
        <v>0</v>
      </c>
      <c r="E430" s="45">
        <f t="shared" si="71"/>
        <v>0</v>
      </c>
      <c r="F430" s="46">
        <f t="shared" si="72"/>
        <v>0</v>
      </c>
      <c r="G430" s="45">
        <f t="shared" si="73"/>
        <v>0</v>
      </c>
    </row>
    <row r="431" spans="1:7" ht="18" customHeight="1">
      <c r="A431" s="392" t="s">
        <v>3187</v>
      </c>
      <c r="B431" s="228" t="s">
        <v>8365</v>
      </c>
      <c r="C431" s="209">
        <v>49255.72</v>
      </c>
      <c r="D431" s="214">
        <f>POA!E4065</f>
        <v>0</v>
      </c>
      <c r="E431" s="45">
        <f t="shared" si="71"/>
        <v>0</v>
      </c>
      <c r="F431" s="46">
        <f t="shared" si="72"/>
        <v>0</v>
      </c>
      <c r="G431" s="45">
        <f t="shared" si="73"/>
        <v>0</v>
      </c>
    </row>
    <row r="432" spans="1:7" ht="18" customHeight="1">
      <c r="A432" s="392" t="s">
        <v>3188</v>
      </c>
      <c r="B432" s="228" t="s">
        <v>8366</v>
      </c>
      <c r="C432" s="209">
        <v>37705.72</v>
      </c>
      <c r="D432" s="214">
        <f>POA!E4066</f>
        <v>0</v>
      </c>
      <c r="E432" s="45">
        <f t="shared" si="71"/>
        <v>0</v>
      </c>
      <c r="F432" s="46">
        <f t="shared" si="72"/>
        <v>0</v>
      </c>
      <c r="G432" s="45">
        <f t="shared" si="73"/>
        <v>0</v>
      </c>
    </row>
    <row r="433" spans="1:7" ht="18" customHeight="1">
      <c r="A433" s="392" t="s">
        <v>1890</v>
      </c>
      <c r="B433" s="228" t="s">
        <v>8367</v>
      </c>
      <c r="C433" s="209">
        <v>33855.72</v>
      </c>
      <c r="D433" s="214">
        <f>POA!E4068</f>
        <v>0</v>
      </c>
      <c r="E433" s="45">
        <f t="shared" si="71"/>
        <v>0</v>
      </c>
      <c r="F433" s="46">
        <f t="shared" si="72"/>
        <v>0</v>
      </c>
      <c r="G433" s="45">
        <f t="shared" si="73"/>
        <v>0</v>
      </c>
    </row>
    <row r="434" spans="1:7" ht="18" customHeight="1">
      <c r="A434" s="392" t="s">
        <v>3190</v>
      </c>
      <c r="B434" s="228" t="s">
        <v>8368</v>
      </c>
      <c r="C434" s="209">
        <v>53105.72</v>
      </c>
      <c r="D434" s="214">
        <f>POA!E4069</f>
        <v>0</v>
      </c>
      <c r="E434" s="45">
        <f t="shared" si="71"/>
        <v>0</v>
      </c>
      <c r="F434" s="46">
        <f t="shared" si="72"/>
        <v>0</v>
      </c>
      <c r="G434" s="45">
        <f t="shared" si="73"/>
        <v>0</v>
      </c>
    </row>
    <row r="435" spans="1:7" ht="18" customHeight="1">
      <c r="A435" s="392" t="s">
        <v>1891</v>
      </c>
      <c r="B435" s="228" t="s">
        <v>7515</v>
      </c>
      <c r="C435" s="209">
        <v>25466.34</v>
      </c>
      <c r="D435" s="214">
        <f>POA!E4070</f>
        <v>0</v>
      </c>
      <c r="E435" s="45">
        <f t="shared" ref="E435" si="74">D435*C435</f>
        <v>0</v>
      </c>
      <c r="F435" s="46">
        <f t="shared" si="72"/>
        <v>0</v>
      </c>
      <c r="G435" s="45">
        <f t="shared" si="73"/>
        <v>0</v>
      </c>
    </row>
    <row r="436" spans="1:7" ht="18" customHeight="1">
      <c r="A436" s="823" t="s">
        <v>1</v>
      </c>
      <c r="B436" s="824"/>
      <c r="C436" s="68">
        <f>SUM(C372:C435)</f>
        <v>2778712.2000000025</v>
      </c>
      <c r="D436" s="338">
        <f>SUM(D372:D435)</f>
        <v>0</v>
      </c>
      <c r="E436" s="68">
        <f>SUM(E372:E435)</f>
        <v>0</v>
      </c>
      <c r="F436" s="338">
        <f>SUM(F372:F435)</f>
        <v>0</v>
      </c>
      <c r="G436" s="68">
        <f>SUM(G372:G435)</f>
        <v>0</v>
      </c>
    </row>
    <row r="437" spans="1:7" ht="18" customHeight="1">
      <c r="A437" s="820" t="s">
        <v>8462</v>
      </c>
      <c r="B437" s="821"/>
      <c r="C437" s="821"/>
      <c r="D437" s="821"/>
      <c r="E437" s="821"/>
      <c r="F437" s="821"/>
      <c r="G437" s="822"/>
    </row>
    <row r="438" spans="1:7" ht="18" customHeight="1">
      <c r="A438" s="438" t="s">
        <v>1893</v>
      </c>
      <c r="B438" s="238" t="s">
        <v>7988</v>
      </c>
      <c r="C438" s="436">
        <v>35000</v>
      </c>
      <c r="D438" s="214">
        <f>POA!E4072</f>
        <v>0</v>
      </c>
      <c r="E438" s="45">
        <f t="shared" ref="E438:E454" si="75">D438*C438</f>
        <v>0</v>
      </c>
      <c r="F438" s="46">
        <f t="shared" ref="F438:F454" si="76">D438/12</f>
        <v>0</v>
      </c>
      <c r="G438" s="45">
        <f t="shared" ref="G438:G454" si="77">E438/12</f>
        <v>0</v>
      </c>
    </row>
    <row r="439" spans="1:7" ht="18" customHeight="1">
      <c r="A439" s="438" t="s">
        <v>1893</v>
      </c>
      <c r="B439" s="238" t="s">
        <v>7993</v>
      </c>
      <c r="C439" s="436">
        <v>40000</v>
      </c>
      <c r="D439" s="214">
        <f>POA!E4072</f>
        <v>0</v>
      </c>
      <c r="E439" s="45">
        <f t="shared" si="75"/>
        <v>0</v>
      </c>
      <c r="F439" s="46">
        <f t="shared" si="76"/>
        <v>0</v>
      </c>
      <c r="G439" s="45">
        <f t="shared" si="77"/>
        <v>0</v>
      </c>
    </row>
    <row r="440" spans="1:7" ht="18" customHeight="1">
      <c r="A440" s="438" t="s">
        <v>1292</v>
      </c>
      <c r="B440" s="238" t="s">
        <v>7992</v>
      </c>
      <c r="C440" s="436">
        <v>22000</v>
      </c>
      <c r="D440" s="214">
        <f>POA!E3197</f>
        <v>0</v>
      </c>
      <c r="E440" s="45">
        <f t="shared" si="75"/>
        <v>0</v>
      </c>
      <c r="F440" s="46">
        <f t="shared" si="76"/>
        <v>0</v>
      </c>
      <c r="G440" s="45">
        <f t="shared" si="77"/>
        <v>0</v>
      </c>
    </row>
    <row r="441" spans="1:7" ht="18" customHeight="1">
      <c r="A441" s="438" t="s">
        <v>1292</v>
      </c>
      <c r="B441" s="238" t="s">
        <v>7998</v>
      </c>
      <c r="C441" s="436">
        <v>22000</v>
      </c>
      <c r="D441" s="214">
        <f>POA!E3197</f>
        <v>0</v>
      </c>
      <c r="E441" s="45">
        <f t="shared" si="75"/>
        <v>0</v>
      </c>
      <c r="F441" s="46">
        <f t="shared" si="76"/>
        <v>0</v>
      </c>
      <c r="G441" s="45">
        <f t="shared" si="77"/>
        <v>0</v>
      </c>
    </row>
    <row r="442" spans="1:7" ht="18" customHeight="1">
      <c r="A442" s="439" t="s">
        <v>1894</v>
      </c>
      <c r="B442" s="238" t="s">
        <v>7991</v>
      </c>
      <c r="C442" s="436">
        <v>35000</v>
      </c>
      <c r="D442" s="214">
        <f>POA!E4073</f>
        <v>0</v>
      </c>
      <c r="E442" s="45">
        <f t="shared" si="75"/>
        <v>0</v>
      </c>
      <c r="F442" s="46">
        <f t="shared" si="76"/>
        <v>0</v>
      </c>
      <c r="G442" s="45">
        <f t="shared" si="77"/>
        <v>0</v>
      </c>
    </row>
    <row r="443" spans="1:7" ht="18" customHeight="1">
      <c r="A443" s="439" t="s">
        <v>1894</v>
      </c>
      <c r="B443" s="238" t="s">
        <v>7997</v>
      </c>
      <c r="C443" s="436">
        <v>40000</v>
      </c>
      <c r="D443" s="214">
        <f>POA!E4073</f>
        <v>0</v>
      </c>
      <c r="E443" s="45">
        <f t="shared" si="75"/>
        <v>0</v>
      </c>
      <c r="F443" s="46">
        <f t="shared" si="76"/>
        <v>0</v>
      </c>
      <c r="G443" s="45">
        <f t="shared" si="77"/>
        <v>0</v>
      </c>
    </row>
    <row r="444" spans="1:7" ht="18" customHeight="1">
      <c r="A444" s="232" t="s">
        <v>1895</v>
      </c>
      <c r="B444" s="235" t="s">
        <v>7996</v>
      </c>
      <c r="C444" s="436">
        <v>42000</v>
      </c>
      <c r="D444" s="214">
        <f>POA!E4074</f>
        <v>0</v>
      </c>
      <c r="E444" s="45">
        <f t="shared" si="75"/>
        <v>0</v>
      </c>
      <c r="F444" s="46">
        <f t="shared" si="76"/>
        <v>0</v>
      </c>
      <c r="G444" s="45">
        <f t="shared" si="77"/>
        <v>0</v>
      </c>
    </row>
    <row r="445" spans="1:7" ht="23.65" customHeight="1">
      <c r="A445" s="439" t="s">
        <v>1293</v>
      </c>
      <c r="B445" s="238" t="s">
        <v>7990</v>
      </c>
      <c r="C445" s="436">
        <v>35000</v>
      </c>
      <c r="D445" s="214">
        <f>POA!E3198</f>
        <v>0</v>
      </c>
      <c r="E445" s="45">
        <f t="shared" si="75"/>
        <v>0</v>
      </c>
      <c r="F445" s="46">
        <f t="shared" si="76"/>
        <v>0</v>
      </c>
      <c r="G445" s="45">
        <f t="shared" si="77"/>
        <v>0</v>
      </c>
    </row>
    <row r="446" spans="1:7" ht="18" customHeight="1">
      <c r="A446" s="439" t="s">
        <v>1293</v>
      </c>
      <c r="B446" s="238" t="s">
        <v>7995</v>
      </c>
      <c r="C446" s="436">
        <v>40000</v>
      </c>
      <c r="D446" s="214">
        <f>POA!E3198</f>
        <v>0</v>
      </c>
      <c r="E446" s="45">
        <f t="shared" si="75"/>
        <v>0</v>
      </c>
      <c r="F446" s="46">
        <f t="shared" si="76"/>
        <v>0</v>
      </c>
      <c r="G446" s="45">
        <f t="shared" si="77"/>
        <v>0</v>
      </c>
    </row>
    <row r="447" spans="1:7" ht="18" customHeight="1">
      <c r="A447" s="439" t="s">
        <v>1896</v>
      </c>
      <c r="B447" s="238" t="s">
        <v>7989</v>
      </c>
      <c r="C447" s="436">
        <v>35000</v>
      </c>
      <c r="D447" s="214">
        <f>POA!E4075</f>
        <v>0</v>
      </c>
      <c r="E447" s="45">
        <f t="shared" si="75"/>
        <v>0</v>
      </c>
      <c r="F447" s="46">
        <f t="shared" si="76"/>
        <v>0</v>
      </c>
      <c r="G447" s="45">
        <f t="shared" si="77"/>
        <v>0</v>
      </c>
    </row>
    <row r="448" spans="1:7" ht="18" customHeight="1">
      <c r="A448" s="439" t="s">
        <v>1896</v>
      </c>
      <c r="B448" s="238" t="s">
        <v>7994</v>
      </c>
      <c r="C448" s="436">
        <v>40000</v>
      </c>
      <c r="D448" s="214">
        <f>POA!E4075</f>
        <v>0</v>
      </c>
      <c r="E448" s="45">
        <f t="shared" si="75"/>
        <v>0</v>
      </c>
      <c r="F448" s="46">
        <f t="shared" si="76"/>
        <v>0</v>
      </c>
      <c r="G448" s="45">
        <f t="shared" si="77"/>
        <v>0</v>
      </c>
    </row>
    <row r="449" spans="1:7" ht="18" customHeight="1">
      <c r="A449" s="231" t="s">
        <v>1897</v>
      </c>
      <c r="B449" s="235" t="s">
        <v>7553</v>
      </c>
      <c r="C449" s="436">
        <v>1200</v>
      </c>
      <c r="D449" s="214">
        <f>POA!E4077</f>
        <v>0</v>
      </c>
      <c r="E449" s="45">
        <f t="shared" si="75"/>
        <v>0</v>
      </c>
      <c r="F449" s="46">
        <f t="shared" si="76"/>
        <v>0</v>
      </c>
      <c r="G449" s="45">
        <f t="shared" si="77"/>
        <v>0</v>
      </c>
    </row>
    <row r="450" spans="1:7" ht="23.1" customHeight="1">
      <c r="A450" s="397" t="s">
        <v>3194</v>
      </c>
      <c r="B450" s="335" t="s">
        <v>7643</v>
      </c>
      <c r="C450" s="436">
        <v>630</v>
      </c>
      <c r="D450" s="214">
        <f>POA!E4078</f>
        <v>0</v>
      </c>
      <c r="E450" s="45">
        <f t="shared" si="75"/>
        <v>0</v>
      </c>
      <c r="F450" s="46">
        <f t="shared" si="76"/>
        <v>0</v>
      </c>
      <c r="G450" s="45">
        <f t="shared" si="77"/>
        <v>0</v>
      </c>
    </row>
    <row r="451" spans="1:7" ht="18" customHeight="1">
      <c r="A451" s="397" t="s">
        <v>3195</v>
      </c>
      <c r="B451" s="335" t="s">
        <v>7644</v>
      </c>
      <c r="C451" s="436">
        <v>630</v>
      </c>
      <c r="D451" s="214">
        <f>POA!E3204</f>
        <v>0</v>
      </c>
      <c r="E451" s="45">
        <f t="shared" si="75"/>
        <v>0</v>
      </c>
      <c r="F451" s="46">
        <f t="shared" si="76"/>
        <v>0</v>
      </c>
      <c r="G451" s="45">
        <f t="shared" si="77"/>
        <v>0</v>
      </c>
    </row>
    <row r="452" spans="1:7" ht="18" customHeight="1">
      <c r="A452" s="397" t="s">
        <v>1298</v>
      </c>
      <c r="B452" s="335" t="s">
        <v>8463</v>
      </c>
      <c r="C452" s="436">
        <v>630</v>
      </c>
      <c r="D452" s="214">
        <f>POA!E3205</f>
        <v>0</v>
      </c>
      <c r="E452" s="45">
        <f t="shared" si="75"/>
        <v>0</v>
      </c>
      <c r="F452" s="46">
        <f t="shared" si="76"/>
        <v>0</v>
      </c>
      <c r="G452" s="45">
        <f t="shared" si="77"/>
        <v>0</v>
      </c>
    </row>
    <row r="453" spans="1:7" ht="18" customHeight="1">
      <c r="A453" s="397" t="s">
        <v>3196</v>
      </c>
      <c r="B453" s="335" t="s">
        <v>8464</v>
      </c>
      <c r="C453" s="436">
        <v>630</v>
      </c>
      <c r="D453" s="214">
        <f>POA!E3206</f>
        <v>0</v>
      </c>
      <c r="E453" s="45">
        <f t="shared" ref="E453" si="78">D453*C453</f>
        <v>0</v>
      </c>
      <c r="F453" s="46">
        <f t="shared" ref="F453" si="79">D453/12</f>
        <v>0</v>
      </c>
      <c r="G453" s="45">
        <f t="shared" ref="G453" si="80">E453/12</f>
        <v>0</v>
      </c>
    </row>
    <row r="454" spans="1:7" ht="18" customHeight="1">
      <c r="A454" s="397" t="s">
        <v>1901</v>
      </c>
      <c r="B454" s="440" t="s">
        <v>8530</v>
      </c>
      <c r="C454" s="436">
        <v>8000</v>
      </c>
      <c r="D454" s="214">
        <f>POA!E4082</f>
        <v>0</v>
      </c>
      <c r="E454" s="45">
        <f t="shared" si="75"/>
        <v>0</v>
      </c>
      <c r="F454" s="46">
        <f t="shared" si="76"/>
        <v>0</v>
      </c>
      <c r="G454" s="45">
        <f t="shared" si="77"/>
        <v>0</v>
      </c>
    </row>
    <row r="455" spans="1:7" ht="18" customHeight="1">
      <c r="A455" s="825" t="s">
        <v>1</v>
      </c>
      <c r="B455" s="825"/>
      <c r="C455" s="437">
        <f>SUM(C438:C454)</f>
        <v>397720</v>
      </c>
      <c r="D455" s="338">
        <f>SUM(D438:D454)</f>
        <v>0</v>
      </c>
      <c r="E455" s="68">
        <f>SUM(E438:E454)</f>
        <v>0</v>
      </c>
      <c r="F455" s="338">
        <f>SUM(F438:F454)</f>
        <v>0</v>
      </c>
      <c r="G455" s="68">
        <f>SUM(G438:G454)</f>
        <v>0</v>
      </c>
    </row>
    <row r="456" spans="1:7" ht="18" customHeight="1">
      <c r="A456" s="820" t="s">
        <v>8465</v>
      </c>
      <c r="B456" s="821"/>
      <c r="C456" s="821"/>
      <c r="D456" s="821"/>
      <c r="E456" s="821"/>
      <c r="F456" s="821"/>
      <c r="G456" s="822"/>
    </row>
    <row r="457" spans="1:7" ht="18" customHeight="1">
      <c r="A457" s="397" t="s">
        <v>1303</v>
      </c>
      <c r="B457" s="335" t="s">
        <v>7645</v>
      </c>
      <c r="C457" s="209">
        <v>1200</v>
      </c>
      <c r="D457" s="214">
        <f>POA!E3213</f>
        <v>0</v>
      </c>
      <c r="E457" s="45">
        <f t="shared" ref="E457:E492" si="81">D457*C457</f>
        <v>0</v>
      </c>
      <c r="F457" s="46">
        <f t="shared" ref="F457:F492" si="82">D457/12</f>
        <v>0</v>
      </c>
      <c r="G457" s="45">
        <f t="shared" ref="G457:G492" si="83">E457/12</f>
        <v>0</v>
      </c>
    </row>
    <row r="458" spans="1:7" ht="18" customHeight="1">
      <c r="A458" s="397" t="s">
        <v>1304</v>
      </c>
      <c r="B458" s="335" t="s">
        <v>7646</v>
      </c>
      <c r="C458" s="209">
        <v>950</v>
      </c>
      <c r="D458" s="214">
        <f>POA!E3214</f>
        <v>0</v>
      </c>
      <c r="E458" s="45">
        <f t="shared" si="81"/>
        <v>0</v>
      </c>
      <c r="F458" s="46">
        <f t="shared" si="82"/>
        <v>0</v>
      </c>
      <c r="G458" s="45">
        <f t="shared" si="83"/>
        <v>0</v>
      </c>
    </row>
    <row r="459" spans="1:7" ht="18" customHeight="1">
      <c r="A459" s="231" t="s">
        <v>1904</v>
      </c>
      <c r="B459" s="235" t="s">
        <v>7516</v>
      </c>
      <c r="C459" s="209">
        <v>45000</v>
      </c>
      <c r="D459" s="214">
        <f>POA!E4086</f>
        <v>0</v>
      </c>
      <c r="E459" s="45">
        <f t="shared" si="81"/>
        <v>0</v>
      </c>
      <c r="F459" s="46">
        <f t="shared" si="82"/>
        <v>0</v>
      </c>
      <c r="G459" s="45">
        <f t="shared" si="83"/>
        <v>0</v>
      </c>
    </row>
    <row r="460" spans="1:7" ht="18" customHeight="1">
      <c r="A460" s="232" t="s">
        <v>1905</v>
      </c>
      <c r="B460" s="115" t="s">
        <v>8590</v>
      </c>
      <c r="C460" s="209">
        <v>45000</v>
      </c>
      <c r="D460" s="214">
        <f>POA!E4087</f>
        <v>0</v>
      </c>
      <c r="E460" s="45">
        <f t="shared" si="81"/>
        <v>0</v>
      </c>
      <c r="F460" s="46">
        <f t="shared" si="82"/>
        <v>0</v>
      </c>
      <c r="G460" s="45">
        <f t="shared" si="83"/>
        <v>0</v>
      </c>
    </row>
    <row r="461" spans="1:7" ht="18" customHeight="1">
      <c r="A461" s="231" t="s">
        <v>1906</v>
      </c>
      <c r="B461" s="235" t="s">
        <v>7517</v>
      </c>
      <c r="C461" s="209">
        <v>45000</v>
      </c>
      <c r="D461" s="214">
        <f>POA!E4088</f>
        <v>0</v>
      </c>
      <c r="E461" s="45">
        <f t="shared" si="81"/>
        <v>0</v>
      </c>
      <c r="F461" s="46">
        <f t="shared" si="82"/>
        <v>0</v>
      </c>
      <c r="G461" s="45">
        <f t="shared" si="83"/>
        <v>0</v>
      </c>
    </row>
    <row r="462" spans="1:7" ht="18" customHeight="1">
      <c r="A462" s="232" t="s">
        <v>3200</v>
      </c>
      <c r="B462" s="115" t="s">
        <v>7518</v>
      </c>
      <c r="C462" s="209">
        <v>45000</v>
      </c>
      <c r="D462" s="214">
        <f>POA!E4089</f>
        <v>0</v>
      </c>
      <c r="E462" s="45">
        <f t="shared" si="81"/>
        <v>0</v>
      </c>
      <c r="F462" s="46">
        <f t="shared" si="82"/>
        <v>0</v>
      </c>
      <c r="G462" s="45">
        <f t="shared" si="83"/>
        <v>0</v>
      </c>
    </row>
    <row r="463" spans="1:7" ht="18" customHeight="1">
      <c r="A463" s="397" t="s">
        <v>1306</v>
      </c>
      <c r="B463" s="335" t="s">
        <v>7647</v>
      </c>
      <c r="C463" s="209">
        <v>950</v>
      </c>
      <c r="D463" s="214">
        <f>POA!E3216</f>
        <v>0</v>
      </c>
      <c r="E463" s="45">
        <f t="shared" si="81"/>
        <v>0</v>
      </c>
      <c r="F463" s="46">
        <f t="shared" si="82"/>
        <v>0</v>
      </c>
      <c r="G463" s="45">
        <f t="shared" si="83"/>
        <v>0</v>
      </c>
    </row>
    <row r="464" spans="1:7" ht="18" customHeight="1">
      <c r="A464" s="397" t="s">
        <v>3201</v>
      </c>
      <c r="B464" s="335" t="s">
        <v>8466</v>
      </c>
      <c r="C464" s="209">
        <v>630</v>
      </c>
      <c r="D464" s="214">
        <f>POA!E1321+POA!E3225</f>
        <v>0</v>
      </c>
      <c r="E464" s="45">
        <f t="shared" si="81"/>
        <v>0</v>
      </c>
      <c r="F464" s="46">
        <f t="shared" si="82"/>
        <v>0</v>
      </c>
      <c r="G464" s="45">
        <f t="shared" si="83"/>
        <v>0</v>
      </c>
    </row>
    <row r="465" spans="1:7" ht="18" customHeight="1">
      <c r="A465" s="397" t="s">
        <v>3202</v>
      </c>
      <c r="B465" s="335" t="s">
        <v>7648</v>
      </c>
      <c r="C465" s="209">
        <v>630</v>
      </c>
      <c r="D465" s="214">
        <f>POA!E1322+POA!E3226</f>
        <v>0</v>
      </c>
      <c r="E465" s="45">
        <f t="shared" si="81"/>
        <v>0</v>
      </c>
      <c r="F465" s="46">
        <f t="shared" si="82"/>
        <v>0</v>
      </c>
      <c r="G465" s="45">
        <f t="shared" si="83"/>
        <v>0</v>
      </c>
    </row>
    <row r="466" spans="1:7" ht="18" customHeight="1">
      <c r="A466" s="397" t="s">
        <v>1315</v>
      </c>
      <c r="B466" s="335" t="s">
        <v>8467</v>
      </c>
      <c r="C466" s="209">
        <v>630</v>
      </c>
      <c r="D466" s="214">
        <f>POA!E1323+POA!E3227</f>
        <v>0</v>
      </c>
      <c r="E466" s="45">
        <f t="shared" si="81"/>
        <v>0</v>
      </c>
      <c r="F466" s="46">
        <f t="shared" si="82"/>
        <v>0</v>
      </c>
      <c r="G466" s="45">
        <f t="shared" si="83"/>
        <v>0</v>
      </c>
    </row>
    <row r="467" spans="1:7" ht="18" customHeight="1">
      <c r="A467" s="397" t="s">
        <v>1316</v>
      </c>
      <c r="B467" s="335" t="s">
        <v>7649</v>
      </c>
      <c r="C467" s="209">
        <v>630</v>
      </c>
      <c r="D467" s="214">
        <f>POA!E1324+POA!E3228</f>
        <v>0</v>
      </c>
      <c r="E467" s="45">
        <f t="shared" si="81"/>
        <v>0</v>
      </c>
      <c r="F467" s="46">
        <f t="shared" si="82"/>
        <v>0</v>
      </c>
      <c r="G467" s="45">
        <f t="shared" si="83"/>
        <v>0</v>
      </c>
    </row>
    <row r="468" spans="1:7" ht="18" customHeight="1">
      <c r="A468" s="397" t="s">
        <v>1317</v>
      </c>
      <c r="B468" s="335" t="s">
        <v>7650</v>
      </c>
      <c r="C468" s="209">
        <v>630</v>
      </c>
      <c r="D468" s="214">
        <f>POA!E3229</f>
        <v>0</v>
      </c>
      <c r="E468" s="45">
        <f t="shared" si="81"/>
        <v>0</v>
      </c>
      <c r="F468" s="46">
        <f t="shared" si="82"/>
        <v>0</v>
      </c>
      <c r="G468" s="45">
        <f t="shared" si="83"/>
        <v>0</v>
      </c>
    </row>
    <row r="469" spans="1:7" ht="18" customHeight="1">
      <c r="A469" s="397" t="s">
        <v>3203</v>
      </c>
      <c r="B469" s="335" t="s">
        <v>7651</v>
      </c>
      <c r="C469" s="209">
        <v>630</v>
      </c>
      <c r="D469" s="214">
        <f>POA!E1325+POA!E3230</f>
        <v>0</v>
      </c>
      <c r="E469" s="45">
        <f t="shared" si="81"/>
        <v>0</v>
      </c>
      <c r="F469" s="46">
        <f t="shared" si="82"/>
        <v>0</v>
      </c>
      <c r="G469" s="45">
        <f t="shared" si="83"/>
        <v>0</v>
      </c>
    </row>
    <row r="470" spans="1:7" ht="18" customHeight="1">
      <c r="A470" s="397" t="s">
        <v>1318</v>
      </c>
      <c r="B470" s="335" t="s">
        <v>7652</v>
      </c>
      <c r="C470" s="209">
        <v>630</v>
      </c>
      <c r="D470" s="214">
        <f>POA!E1326+POA!E3231</f>
        <v>0</v>
      </c>
      <c r="E470" s="45">
        <f t="shared" si="81"/>
        <v>0</v>
      </c>
      <c r="F470" s="46">
        <f t="shared" si="82"/>
        <v>0</v>
      </c>
      <c r="G470" s="45">
        <f t="shared" si="83"/>
        <v>0</v>
      </c>
    </row>
    <row r="471" spans="1:7" ht="18" customHeight="1">
      <c r="A471" s="397" t="s">
        <v>3204</v>
      </c>
      <c r="B471" s="335" t="s">
        <v>8468</v>
      </c>
      <c r="C471" s="209">
        <v>630</v>
      </c>
      <c r="D471" s="214">
        <f>POA!E1327+POA!E3232</f>
        <v>0</v>
      </c>
      <c r="E471" s="45">
        <f t="shared" si="81"/>
        <v>0</v>
      </c>
      <c r="F471" s="46">
        <f t="shared" si="82"/>
        <v>0</v>
      </c>
      <c r="G471" s="45">
        <f t="shared" si="83"/>
        <v>0</v>
      </c>
    </row>
    <row r="472" spans="1:7" ht="18" customHeight="1">
      <c r="A472" s="397" t="s">
        <v>3205</v>
      </c>
      <c r="B472" s="335" t="s">
        <v>8469</v>
      </c>
      <c r="C472" s="209">
        <v>630</v>
      </c>
      <c r="D472" s="214">
        <f>POA!E1328+POA!E3233</f>
        <v>0</v>
      </c>
      <c r="E472" s="45">
        <f t="shared" si="81"/>
        <v>0</v>
      </c>
      <c r="F472" s="46">
        <f t="shared" si="82"/>
        <v>0</v>
      </c>
      <c r="G472" s="45">
        <f t="shared" si="83"/>
        <v>0</v>
      </c>
    </row>
    <row r="473" spans="1:7" ht="18" customHeight="1">
      <c r="A473" s="397" t="s">
        <v>3206</v>
      </c>
      <c r="B473" s="335" t="s">
        <v>8470</v>
      </c>
      <c r="C473" s="209">
        <v>630</v>
      </c>
      <c r="D473" s="214">
        <f>POA!E1329+POA!E3234</f>
        <v>0</v>
      </c>
      <c r="E473" s="45">
        <f t="shared" si="81"/>
        <v>0</v>
      </c>
      <c r="F473" s="46">
        <f t="shared" si="82"/>
        <v>0</v>
      </c>
      <c r="G473" s="45">
        <f t="shared" si="83"/>
        <v>0</v>
      </c>
    </row>
    <row r="474" spans="1:7" ht="18" customHeight="1">
      <c r="A474" s="397" t="s">
        <v>3207</v>
      </c>
      <c r="B474" s="335" t="s">
        <v>8471</v>
      </c>
      <c r="C474" s="209">
        <v>630</v>
      </c>
      <c r="D474" s="214">
        <f>POA!E1330+POA!E3235</f>
        <v>0</v>
      </c>
      <c r="E474" s="45">
        <f t="shared" si="81"/>
        <v>0</v>
      </c>
      <c r="F474" s="46">
        <f t="shared" si="82"/>
        <v>0</v>
      </c>
      <c r="G474" s="45">
        <f t="shared" si="83"/>
        <v>0</v>
      </c>
    </row>
    <row r="475" spans="1:7" ht="18" customHeight="1">
      <c r="A475" s="232" t="s">
        <v>1320</v>
      </c>
      <c r="B475" s="235" t="s">
        <v>7474</v>
      </c>
      <c r="C475" s="209">
        <v>4000</v>
      </c>
      <c r="D475" s="214">
        <f>POA!E3238</f>
        <v>0</v>
      </c>
      <c r="E475" s="45">
        <f t="shared" si="81"/>
        <v>0</v>
      </c>
      <c r="F475" s="46">
        <f t="shared" si="82"/>
        <v>0</v>
      </c>
      <c r="G475" s="45">
        <f t="shared" si="83"/>
        <v>0</v>
      </c>
    </row>
    <row r="476" spans="1:7" ht="18" customHeight="1">
      <c r="A476" s="428" t="s">
        <v>1323</v>
      </c>
      <c r="B476" s="429" t="s">
        <v>8531</v>
      </c>
      <c r="C476" s="442">
        <v>2731</v>
      </c>
      <c r="D476" s="214">
        <f>POA!E3249</f>
        <v>0</v>
      </c>
      <c r="E476" s="45">
        <f t="shared" si="81"/>
        <v>0</v>
      </c>
      <c r="F476" s="46">
        <f t="shared" si="82"/>
        <v>0</v>
      </c>
      <c r="G476" s="45">
        <f t="shared" si="83"/>
        <v>0</v>
      </c>
    </row>
    <row r="477" spans="1:7" ht="18" customHeight="1">
      <c r="A477" s="428" t="s">
        <v>1325</v>
      </c>
      <c r="B477" s="429" t="s">
        <v>8532</v>
      </c>
      <c r="C477" s="442">
        <v>2731</v>
      </c>
      <c r="D477" s="214">
        <f>POA!E3251</f>
        <v>0</v>
      </c>
      <c r="E477" s="45">
        <f t="shared" si="81"/>
        <v>0</v>
      </c>
      <c r="F477" s="46">
        <f t="shared" si="82"/>
        <v>0</v>
      </c>
      <c r="G477" s="45">
        <f t="shared" si="83"/>
        <v>0</v>
      </c>
    </row>
    <row r="478" spans="1:7" ht="18" customHeight="1">
      <c r="A478" s="428" t="s">
        <v>1326</v>
      </c>
      <c r="B478" s="429" t="s">
        <v>8533</v>
      </c>
      <c r="C478" s="442">
        <v>7000</v>
      </c>
      <c r="D478" s="214">
        <f>POA!E3252</f>
        <v>0</v>
      </c>
      <c r="E478" s="45">
        <f t="shared" si="81"/>
        <v>0</v>
      </c>
      <c r="F478" s="46">
        <f t="shared" si="82"/>
        <v>0</v>
      </c>
      <c r="G478" s="45">
        <f t="shared" si="83"/>
        <v>0</v>
      </c>
    </row>
    <row r="479" spans="1:7" ht="18" customHeight="1">
      <c r="A479" s="449" t="s">
        <v>1327</v>
      </c>
      <c r="B479" s="450" t="s">
        <v>8534</v>
      </c>
      <c r="C479" s="442">
        <v>2731</v>
      </c>
      <c r="D479" s="214">
        <f>POA!E3253</f>
        <v>0</v>
      </c>
      <c r="E479" s="45">
        <f t="shared" si="81"/>
        <v>0</v>
      </c>
      <c r="F479" s="46">
        <f t="shared" si="82"/>
        <v>0</v>
      </c>
      <c r="G479" s="45">
        <f t="shared" si="83"/>
        <v>0</v>
      </c>
    </row>
    <row r="480" spans="1:7" ht="18" customHeight="1">
      <c r="A480" s="449" t="s">
        <v>1327</v>
      </c>
      <c r="B480" s="450" t="s">
        <v>8534</v>
      </c>
      <c r="C480" s="442">
        <v>3850</v>
      </c>
      <c r="D480" s="214"/>
      <c r="E480" s="45">
        <f t="shared" si="81"/>
        <v>0</v>
      </c>
      <c r="F480" s="46">
        <f t="shared" si="82"/>
        <v>0</v>
      </c>
      <c r="G480" s="45">
        <f t="shared" si="83"/>
        <v>0</v>
      </c>
    </row>
    <row r="481" spans="1:7" ht="18" customHeight="1">
      <c r="A481" s="428" t="s">
        <v>1328</v>
      </c>
      <c r="B481" s="429" t="s">
        <v>8535</v>
      </c>
      <c r="C481" s="442">
        <v>10000</v>
      </c>
      <c r="D481" s="214">
        <f>POA!E3254</f>
        <v>0</v>
      </c>
      <c r="E481" s="45">
        <f t="shared" si="81"/>
        <v>0</v>
      </c>
      <c r="F481" s="46">
        <f t="shared" si="82"/>
        <v>0</v>
      </c>
      <c r="G481" s="45">
        <f t="shared" si="83"/>
        <v>0</v>
      </c>
    </row>
    <row r="482" spans="1:7" ht="18" customHeight="1">
      <c r="A482" s="428" t="s">
        <v>1330</v>
      </c>
      <c r="B482" s="429" t="s">
        <v>8536</v>
      </c>
      <c r="C482" s="442">
        <v>2000</v>
      </c>
      <c r="D482" s="214">
        <f>POA!E3256</f>
        <v>0</v>
      </c>
      <c r="E482" s="45">
        <f t="shared" si="81"/>
        <v>0</v>
      </c>
      <c r="F482" s="46">
        <f t="shared" si="82"/>
        <v>0</v>
      </c>
      <c r="G482" s="45">
        <f t="shared" si="83"/>
        <v>0</v>
      </c>
    </row>
    <row r="483" spans="1:7" ht="18" customHeight="1">
      <c r="A483" s="428" t="s">
        <v>1331</v>
      </c>
      <c r="B483" s="429" t="s">
        <v>8537</v>
      </c>
      <c r="C483" s="442">
        <v>4281</v>
      </c>
      <c r="D483" s="214">
        <f>POA!E3257</f>
        <v>0</v>
      </c>
      <c r="E483" s="45">
        <f t="shared" si="81"/>
        <v>0</v>
      </c>
      <c r="F483" s="46">
        <f t="shared" si="82"/>
        <v>0</v>
      </c>
      <c r="G483" s="45">
        <f t="shared" si="83"/>
        <v>0</v>
      </c>
    </row>
    <row r="484" spans="1:7" ht="18" customHeight="1">
      <c r="A484" s="428" t="s">
        <v>1332</v>
      </c>
      <c r="B484" s="429" t="s">
        <v>8538</v>
      </c>
      <c r="C484" s="442">
        <v>8000</v>
      </c>
      <c r="D484" s="214">
        <f>POA!E3258</f>
        <v>0</v>
      </c>
      <c r="E484" s="45">
        <f t="shared" si="81"/>
        <v>0</v>
      </c>
      <c r="F484" s="46">
        <f t="shared" si="82"/>
        <v>0</v>
      </c>
      <c r="G484" s="45">
        <f t="shared" si="83"/>
        <v>0</v>
      </c>
    </row>
    <row r="485" spans="1:7" ht="18" customHeight="1">
      <c r="A485" s="428" t="s">
        <v>1334</v>
      </c>
      <c r="B485" s="429" t="s">
        <v>8539</v>
      </c>
      <c r="C485" s="442">
        <v>3000</v>
      </c>
      <c r="D485" s="214">
        <f>POA!E3260</f>
        <v>0</v>
      </c>
      <c r="E485" s="45">
        <f t="shared" si="81"/>
        <v>0</v>
      </c>
      <c r="F485" s="46">
        <f t="shared" si="82"/>
        <v>0</v>
      </c>
      <c r="G485" s="45">
        <f t="shared" si="83"/>
        <v>0</v>
      </c>
    </row>
    <row r="486" spans="1:7" ht="18" customHeight="1">
      <c r="A486" s="428" t="s">
        <v>1335</v>
      </c>
      <c r="B486" s="429" t="s">
        <v>8540</v>
      </c>
      <c r="C486" s="442">
        <v>7000</v>
      </c>
      <c r="D486" s="214">
        <f>POA!E3261</f>
        <v>0</v>
      </c>
      <c r="E486" s="45">
        <f t="shared" si="81"/>
        <v>0</v>
      </c>
      <c r="F486" s="46">
        <f t="shared" si="82"/>
        <v>0</v>
      </c>
      <c r="G486" s="45">
        <f t="shared" si="83"/>
        <v>0</v>
      </c>
    </row>
    <row r="487" spans="1:7" ht="18" customHeight="1">
      <c r="A487" s="428" t="s">
        <v>3219</v>
      </c>
      <c r="B487" s="429" t="s">
        <v>8541</v>
      </c>
      <c r="C487" s="442">
        <v>1405.83</v>
      </c>
      <c r="D487" s="214">
        <f>POA!E3262</f>
        <v>0</v>
      </c>
      <c r="E487" s="45">
        <f t="shared" si="81"/>
        <v>0</v>
      </c>
      <c r="F487" s="46">
        <f t="shared" si="82"/>
        <v>0</v>
      </c>
      <c r="G487" s="45">
        <f t="shared" si="83"/>
        <v>0</v>
      </c>
    </row>
    <row r="488" spans="1:7" ht="18" customHeight="1">
      <c r="A488" s="428" t="s">
        <v>1336</v>
      </c>
      <c r="B488" s="429" t="s">
        <v>8542</v>
      </c>
      <c r="C488" s="442">
        <v>8000</v>
      </c>
      <c r="D488" s="214">
        <f>POA!E3264</f>
        <v>0</v>
      </c>
      <c r="E488" s="45">
        <f t="shared" si="81"/>
        <v>0</v>
      </c>
      <c r="F488" s="46">
        <f t="shared" si="82"/>
        <v>0</v>
      </c>
      <c r="G488" s="45">
        <f t="shared" si="83"/>
        <v>0</v>
      </c>
    </row>
    <row r="489" spans="1:7" ht="18" customHeight="1">
      <c r="A489" s="428" t="s">
        <v>1337</v>
      </c>
      <c r="B489" s="429" t="s">
        <v>8543</v>
      </c>
      <c r="C489" s="442">
        <v>6034.31</v>
      </c>
      <c r="D489" s="214">
        <f>POA!E3265</f>
        <v>0</v>
      </c>
      <c r="E489" s="45">
        <f t="shared" si="81"/>
        <v>0</v>
      </c>
      <c r="F489" s="46">
        <f t="shared" si="82"/>
        <v>0</v>
      </c>
      <c r="G489" s="45">
        <f t="shared" si="83"/>
        <v>0</v>
      </c>
    </row>
    <row r="490" spans="1:7" ht="18" customHeight="1">
      <c r="A490" s="428" t="s">
        <v>1338</v>
      </c>
      <c r="B490" s="429" t="s">
        <v>8544</v>
      </c>
      <c r="C490" s="442">
        <v>8000</v>
      </c>
      <c r="D490" s="214">
        <f>POA!E3266</f>
        <v>0</v>
      </c>
      <c r="E490" s="45">
        <f t="shared" si="81"/>
        <v>0</v>
      </c>
      <c r="F490" s="46">
        <f t="shared" si="82"/>
        <v>0</v>
      </c>
      <c r="G490" s="45">
        <f t="shared" si="83"/>
        <v>0</v>
      </c>
    </row>
    <row r="491" spans="1:7" ht="18" customHeight="1">
      <c r="A491" s="232" t="s">
        <v>1347</v>
      </c>
      <c r="B491" s="235" t="s">
        <v>7471</v>
      </c>
      <c r="C491" s="209">
        <v>4000</v>
      </c>
      <c r="D491" s="214">
        <f>POA!E3278</f>
        <v>0</v>
      </c>
      <c r="E491" s="45">
        <f t="shared" si="81"/>
        <v>0</v>
      </c>
      <c r="F491" s="46">
        <f t="shared" si="82"/>
        <v>0</v>
      </c>
      <c r="G491" s="45">
        <f t="shared" si="83"/>
        <v>0</v>
      </c>
    </row>
    <row r="492" spans="1:7" ht="18" customHeight="1">
      <c r="A492" s="232" t="s">
        <v>1348</v>
      </c>
      <c r="B492" s="235" t="s">
        <v>7472</v>
      </c>
      <c r="C492" s="209">
        <v>4000</v>
      </c>
      <c r="D492" s="214">
        <f>POA!E4094</f>
        <v>0</v>
      </c>
      <c r="E492" s="45">
        <f t="shared" si="81"/>
        <v>0</v>
      </c>
      <c r="F492" s="46">
        <f t="shared" si="82"/>
        <v>0</v>
      </c>
      <c r="G492" s="45">
        <f t="shared" si="83"/>
        <v>0</v>
      </c>
    </row>
    <row r="493" spans="1:7" ht="18" customHeight="1">
      <c r="A493" s="232" t="s">
        <v>1353</v>
      </c>
      <c r="B493" s="429" t="s">
        <v>8545</v>
      </c>
      <c r="C493" s="209">
        <v>2800</v>
      </c>
      <c r="D493" s="214">
        <f>POA!E3286</f>
        <v>0</v>
      </c>
      <c r="E493" s="45">
        <f t="shared" ref="E493" si="84">D493*C493</f>
        <v>0</v>
      </c>
      <c r="F493" s="46">
        <f t="shared" ref="F493" si="85">D493/12</f>
        <v>0</v>
      </c>
      <c r="G493" s="45">
        <f t="shared" ref="G493" si="86">E493/12</f>
        <v>0</v>
      </c>
    </row>
    <row r="494" spans="1:7" ht="18" customHeight="1">
      <c r="A494" s="825" t="s">
        <v>1</v>
      </c>
      <c r="B494" s="825"/>
      <c r="C494" s="68">
        <f>SUM(C457:C493)</f>
        <v>281594.14</v>
      </c>
      <c r="D494" s="67">
        <f>SUM(D457:D493)</f>
        <v>0</v>
      </c>
      <c r="E494" s="68">
        <f>SUM(E457:E493)</f>
        <v>0</v>
      </c>
      <c r="F494" s="67">
        <f>SUM(F457:F493)</f>
        <v>0</v>
      </c>
      <c r="G494" s="68">
        <f>SUM(G457:G493)</f>
        <v>0</v>
      </c>
    </row>
    <row r="495" spans="1:7" ht="18" customHeight="1">
      <c r="A495" s="820" t="s">
        <v>8472</v>
      </c>
      <c r="B495" s="821"/>
      <c r="C495" s="821"/>
      <c r="D495" s="821"/>
      <c r="E495" s="821"/>
      <c r="F495" s="821"/>
      <c r="G495" s="822"/>
    </row>
    <row r="496" spans="1:7" ht="18" customHeight="1">
      <c r="A496" s="232" t="s">
        <v>1359</v>
      </c>
      <c r="B496" s="235" t="s">
        <v>7473</v>
      </c>
      <c r="C496" s="209">
        <v>2000</v>
      </c>
      <c r="D496" s="214">
        <f>POA!E3293</f>
        <v>0</v>
      </c>
      <c r="E496" s="45">
        <f t="shared" ref="E496:E516" si="87">D496*C496</f>
        <v>0</v>
      </c>
      <c r="F496" s="46">
        <f t="shared" ref="F496:F516" si="88">D496/12</f>
        <v>0</v>
      </c>
      <c r="G496" s="45">
        <f t="shared" ref="G496:G516" si="89">E496/12</f>
        <v>0</v>
      </c>
    </row>
    <row r="497" spans="1:7" ht="18" customHeight="1">
      <c r="A497" s="397" t="s">
        <v>1360</v>
      </c>
      <c r="B497" s="335" t="s">
        <v>7653</v>
      </c>
      <c r="C497" s="209">
        <v>650</v>
      </c>
      <c r="D497" s="214">
        <f>POA!E1332+POA!E3294</f>
        <v>0</v>
      </c>
      <c r="E497" s="45">
        <f t="shared" si="87"/>
        <v>0</v>
      </c>
      <c r="F497" s="46">
        <f t="shared" si="88"/>
        <v>0</v>
      </c>
      <c r="G497" s="45">
        <f t="shared" si="89"/>
        <v>0</v>
      </c>
    </row>
    <row r="498" spans="1:7" ht="18" customHeight="1">
      <c r="A498" s="397" t="s">
        <v>1371</v>
      </c>
      <c r="B498" s="335" t="s">
        <v>7654</v>
      </c>
      <c r="C498" s="209">
        <v>1000</v>
      </c>
      <c r="D498" s="214">
        <f>POA!E1334+POA!E3305</f>
        <v>0</v>
      </c>
      <c r="E498" s="45">
        <f t="shared" si="87"/>
        <v>0</v>
      </c>
      <c r="F498" s="46">
        <f t="shared" si="88"/>
        <v>0</v>
      </c>
      <c r="G498" s="45">
        <f t="shared" si="89"/>
        <v>0</v>
      </c>
    </row>
    <row r="499" spans="1:7" ht="18" customHeight="1">
      <c r="A499" s="397" t="s">
        <v>1376</v>
      </c>
      <c r="B499" s="335" t="s">
        <v>7655</v>
      </c>
      <c r="C499" s="209">
        <v>1500</v>
      </c>
      <c r="D499" s="214">
        <f>POA!E1335+POA!E3311</f>
        <v>0</v>
      </c>
      <c r="E499" s="45">
        <f t="shared" si="87"/>
        <v>0</v>
      </c>
      <c r="F499" s="46">
        <f t="shared" si="88"/>
        <v>0</v>
      </c>
      <c r="G499" s="45">
        <f t="shared" si="89"/>
        <v>0</v>
      </c>
    </row>
    <row r="500" spans="1:7" ht="18" customHeight="1">
      <c r="A500" s="397" t="s">
        <v>1377</v>
      </c>
      <c r="B500" s="335" t="s">
        <v>7656</v>
      </c>
      <c r="C500" s="209">
        <v>1000</v>
      </c>
      <c r="D500" s="214">
        <f>POA!E1337+POA!E3312</f>
        <v>0</v>
      </c>
      <c r="E500" s="45">
        <f t="shared" si="87"/>
        <v>0</v>
      </c>
      <c r="F500" s="46">
        <f t="shared" si="88"/>
        <v>0</v>
      </c>
      <c r="G500" s="45">
        <f t="shared" si="89"/>
        <v>0</v>
      </c>
    </row>
    <row r="501" spans="1:7" ht="18" customHeight="1">
      <c r="A501" s="397" t="s">
        <v>1378</v>
      </c>
      <c r="B501" s="335" t="s">
        <v>7657</v>
      </c>
      <c r="C501" s="209">
        <v>1000</v>
      </c>
      <c r="D501" s="214">
        <f>POA!E3313</f>
        <v>0</v>
      </c>
      <c r="E501" s="45">
        <f t="shared" si="87"/>
        <v>0</v>
      </c>
      <c r="F501" s="46">
        <f t="shared" si="88"/>
        <v>0</v>
      </c>
      <c r="G501" s="45">
        <f t="shared" si="89"/>
        <v>0</v>
      </c>
    </row>
    <row r="502" spans="1:7" ht="18" customHeight="1">
      <c r="A502" s="397" t="s">
        <v>1379</v>
      </c>
      <c r="B502" s="335" t="s">
        <v>8591</v>
      </c>
      <c r="C502" s="209">
        <v>250</v>
      </c>
      <c r="D502" s="214">
        <f>POA!E3314</f>
        <v>0</v>
      </c>
      <c r="E502" s="45">
        <f t="shared" si="87"/>
        <v>0</v>
      </c>
      <c r="F502" s="46">
        <f t="shared" si="88"/>
        <v>0</v>
      </c>
      <c r="G502" s="45">
        <f t="shared" si="89"/>
        <v>0</v>
      </c>
    </row>
    <row r="503" spans="1:7" ht="18" customHeight="1">
      <c r="A503" s="397" t="s">
        <v>1380</v>
      </c>
      <c r="B503" s="335" t="s">
        <v>7659</v>
      </c>
      <c r="C503" s="209">
        <v>250</v>
      </c>
      <c r="D503" s="214">
        <f>POA!E3315</f>
        <v>0</v>
      </c>
      <c r="E503" s="45">
        <f t="shared" si="87"/>
        <v>0</v>
      </c>
      <c r="F503" s="46">
        <f t="shared" si="88"/>
        <v>0</v>
      </c>
      <c r="G503" s="45">
        <f t="shared" si="89"/>
        <v>0</v>
      </c>
    </row>
    <row r="504" spans="1:7" ht="18" customHeight="1">
      <c r="A504" s="397" t="s">
        <v>1381</v>
      </c>
      <c r="B504" s="335" t="s">
        <v>7660</v>
      </c>
      <c r="C504" s="209">
        <v>500</v>
      </c>
      <c r="D504" s="214">
        <f>POA!E3316</f>
        <v>0</v>
      </c>
      <c r="E504" s="45">
        <f t="shared" si="87"/>
        <v>0</v>
      </c>
      <c r="F504" s="46">
        <f t="shared" si="88"/>
        <v>0</v>
      </c>
      <c r="G504" s="45">
        <f t="shared" si="89"/>
        <v>0</v>
      </c>
    </row>
    <row r="505" spans="1:7" ht="18" customHeight="1">
      <c r="A505" s="397" t="s">
        <v>1382</v>
      </c>
      <c r="B505" s="335" t="s">
        <v>7658</v>
      </c>
      <c r="C505" s="209">
        <v>250</v>
      </c>
      <c r="D505" s="214">
        <f>POA!E1338+POA!E3317</f>
        <v>0</v>
      </c>
      <c r="E505" s="45">
        <f t="shared" si="87"/>
        <v>0</v>
      </c>
      <c r="F505" s="46">
        <f t="shared" si="88"/>
        <v>0</v>
      </c>
      <c r="G505" s="45">
        <f t="shared" si="89"/>
        <v>0</v>
      </c>
    </row>
    <row r="506" spans="1:7" ht="18" customHeight="1">
      <c r="A506" s="397" t="s">
        <v>1382</v>
      </c>
      <c r="B506" s="335" t="s">
        <v>7658</v>
      </c>
      <c r="C506" s="209">
        <v>980</v>
      </c>
      <c r="D506" s="214"/>
      <c r="E506" s="45">
        <f t="shared" ref="E506" si="90">D506*C506</f>
        <v>0</v>
      </c>
      <c r="F506" s="46">
        <f t="shared" ref="F506" si="91">D506/12</f>
        <v>0</v>
      </c>
      <c r="G506" s="45">
        <f t="shared" ref="G506" si="92">E506/12</f>
        <v>0</v>
      </c>
    </row>
    <row r="507" spans="1:7" ht="24" customHeight="1">
      <c r="A507" s="397" t="s">
        <v>1383</v>
      </c>
      <c r="B507" s="335" t="s">
        <v>7661</v>
      </c>
      <c r="C507" s="209">
        <v>250</v>
      </c>
      <c r="D507" s="214">
        <f>POA!E3318</f>
        <v>0</v>
      </c>
      <c r="E507" s="45">
        <f t="shared" si="87"/>
        <v>0</v>
      </c>
      <c r="F507" s="46">
        <f t="shared" si="88"/>
        <v>0</v>
      </c>
      <c r="G507" s="45">
        <f t="shared" si="89"/>
        <v>0</v>
      </c>
    </row>
    <row r="508" spans="1:7" ht="18" customHeight="1">
      <c r="A508" s="397" t="s">
        <v>1384</v>
      </c>
      <c r="B508" s="335" t="s">
        <v>7662</v>
      </c>
      <c r="C508" s="209">
        <v>250</v>
      </c>
      <c r="D508" s="214">
        <f>POA!E3319</f>
        <v>0</v>
      </c>
      <c r="E508" s="45">
        <f t="shared" si="87"/>
        <v>0</v>
      </c>
      <c r="F508" s="46">
        <f t="shared" si="88"/>
        <v>0</v>
      </c>
      <c r="G508" s="45">
        <f t="shared" si="89"/>
        <v>0</v>
      </c>
    </row>
    <row r="509" spans="1:7" ht="18" customHeight="1">
      <c r="A509" s="397" t="s">
        <v>1384</v>
      </c>
      <c r="B509" s="335" t="s">
        <v>7662</v>
      </c>
      <c r="C509" s="209">
        <v>1830</v>
      </c>
      <c r="D509" s="214"/>
      <c r="E509" s="45">
        <f t="shared" si="87"/>
        <v>0</v>
      </c>
      <c r="F509" s="46">
        <f t="shared" si="88"/>
        <v>0</v>
      </c>
      <c r="G509" s="45">
        <f t="shared" si="89"/>
        <v>0</v>
      </c>
    </row>
    <row r="510" spans="1:7" ht="18" customHeight="1">
      <c r="A510" s="428" t="s">
        <v>1390</v>
      </c>
      <c r="B510" s="404" t="s">
        <v>8546</v>
      </c>
      <c r="C510" s="442">
        <v>3000</v>
      </c>
      <c r="D510" s="214">
        <f>POA!E3326</f>
        <v>0</v>
      </c>
      <c r="E510" s="45">
        <f t="shared" si="87"/>
        <v>0</v>
      </c>
      <c r="F510" s="46">
        <f t="shared" si="88"/>
        <v>0</v>
      </c>
      <c r="G510" s="45">
        <f t="shared" si="89"/>
        <v>0</v>
      </c>
    </row>
    <row r="511" spans="1:7" ht="18" customHeight="1">
      <c r="A511" s="428" t="s">
        <v>1391</v>
      </c>
      <c r="B511" s="404" t="s">
        <v>8547</v>
      </c>
      <c r="C511" s="442">
        <v>2250</v>
      </c>
      <c r="D511" s="214">
        <f>POA!E3327</f>
        <v>0</v>
      </c>
      <c r="E511" s="45">
        <f t="shared" si="87"/>
        <v>0</v>
      </c>
      <c r="F511" s="46">
        <f t="shared" si="88"/>
        <v>0</v>
      </c>
      <c r="G511" s="45">
        <f t="shared" si="89"/>
        <v>0</v>
      </c>
    </row>
    <row r="512" spans="1:7" ht="18" customHeight="1">
      <c r="A512" s="428" t="s">
        <v>1392</v>
      </c>
      <c r="B512" s="429" t="s">
        <v>8548</v>
      </c>
      <c r="C512" s="389">
        <v>2855.37</v>
      </c>
      <c r="D512" s="214">
        <f>POA!E3328</f>
        <v>0</v>
      </c>
      <c r="E512" s="45">
        <f t="shared" si="87"/>
        <v>0</v>
      </c>
      <c r="F512" s="46">
        <f t="shared" si="88"/>
        <v>0</v>
      </c>
      <c r="G512" s="45">
        <f t="shared" si="89"/>
        <v>0</v>
      </c>
    </row>
    <row r="513" spans="1:7" ht="18" customHeight="1">
      <c r="A513" s="428" t="s">
        <v>1915</v>
      </c>
      <c r="B513" s="429" t="s">
        <v>8549</v>
      </c>
      <c r="C513" s="442">
        <v>2731</v>
      </c>
      <c r="D513" s="214">
        <f>POA!E3329</f>
        <v>0</v>
      </c>
      <c r="E513" s="45">
        <f t="shared" si="87"/>
        <v>0</v>
      </c>
      <c r="F513" s="46">
        <f t="shared" si="88"/>
        <v>0</v>
      </c>
      <c r="G513" s="45">
        <f t="shared" si="89"/>
        <v>0</v>
      </c>
    </row>
    <row r="514" spans="1:7" ht="18" customHeight="1">
      <c r="A514" s="428" t="s">
        <v>1393</v>
      </c>
      <c r="B514" s="429" t="s">
        <v>8550</v>
      </c>
      <c r="C514" s="442">
        <v>1800</v>
      </c>
      <c r="D514" s="214">
        <f>POA!E3330</f>
        <v>0</v>
      </c>
      <c r="E514" s="45">
        <f t="shared" si="87"/>
        <v>0</v>
      </c>
      <c r="F514" s="46">
        <f t="shared" si="88"/>
        <v>0</v>
      </c>
      <c r="G514" s="45">
        <f t="shared" si="89"/>
        <v>0</v>
      </c>
    </row>
    <row r="515" spans="1:7" ht="18" customHeight="1">
      <c r="A515" s="428" t="s">
        <v>1394</v>
      </c>
      <c r="B515" s="429" t="s">
        <v>8551</v>
      </c>
      <c r="C515" s="442">
        <v>2731</v>
      </c>
      <c r="D515" s="214">
        <f>POA!E3332</f>
        <v>0</v>
      </c>
      <c r="E515" s="45">
        <f t="shared" si="87"/>
        <v>0</v>
      </c>
      <c r="F515" s="46">
        <f t="shared" si="88"/>
        <v>0</v>
      </c>
      <c r="G515" s="45">
        <f t="shared" si="89"/>
        <v>0</v>
      </c>
    </row>
    <row r="516" spans="1:7" ht="18" customHeight="1">
      <c r="A516" s="428" t="s">
        <v>1395</v>
      </c>
      <c r="B516" s="429" t="s">
        <v>8552</v>
      </c>
      <c r="C516" s="442">
        <v>3000</v>
      </c>
      <c r="D516" s="214">
        <f>POA!E3333</f>
        <v>0</v>
      </c>
      <c r="E516" s="45">
        <f t="shared" si="87"/>
        <v>0</v>
      </c>
      <c r="F516" s="46">
        <f t="shared" si="88"/>
        <v>0</v>
      </c>
      <c r="G516" s="45">
        <f t="shared" si="89"/>
        <v>0</v>
      </c>
    </row>
    <row r="517" spans="1:7" ht="18" customHeight="1">
      <c r="A517" s="829" t="s">
        <v>1</v>
      </c>
      <c r="B517" s="830"/>
      <c r="C517" s="405">
        <f>SUM(C496:C516)</f>
        <v>30077.37</v>
      </c>
      <c r="D517" s="441">
        <f>SUM(D496:D516)</f>
        <v>0</v>
      </c>
      <c r="E517" s="405">
        <f>SUM(E496:E516)</f>
        <v>0</v>
      </c>
      <c r="F517" s="441">
        <f>SUM(F496:F516)</f>
        <v>0</v>
      </c>
      <c r="G517" s="405">
        <f>SUM(G496:G516)</f>
        <v>0</v>
      </c>
    </row>
    <row r="518" spans="1:7" ht="18" customHeight="1">
      <c r="A518" s="820" t="s">
        <v>8473</v>
      </c>
      <c r="B518" s="821"/>
      <c r="C518" s="821"/>
      <c r="D518" s="821"/>
      <c r="E518" s="821"/>
      <c r="F518" s="821"/>
      <c r="G518" s="822"/>
    </row>
    <row r="519" spans="1:7">
      <c r="A519" s="222" t="s">
        <v>1415</v>
      </c>
      <c r="B519" s="211" t="s">
        <v>8592</v>
      </c>
      <c r="C519" s="209">
        <v>4144.18</v>
      </c>
      <c r="D519" s="214">
        <f>POA!E3358</f>
        <v>0</v>
      </c>
      <c r="E519" s="45">
        <f t="shared" ref="E519:E527" si="93">D519*C519</f>
        <v>0</v>
      </c>
      <c r="F519" s="46">
        <f t="shared" ref="F519:F527" si="94">D519/12</f>
        <v>0</v>
      </c>
      <c r="G519" s="45">
        <f t="shared" ref="G519:G527" si="95">E519/12</f>
        <v>0</v>
      </c>
    </row>
    <row r="520" spans="1:7">
      <c r="A520" s="222" t="s">
        <v>1417</v>
      </c>
      <c r="B520" s="211" t="s">
        <v>7562</v>
      </c>
      <c r="C520" s="209">
        <v>2265</v>
      </c>
      <c r="D520" s="214">
        <f>POA!E3360</f>
        <v>0</v>
      </c>
      <c r="E520" s="45">
        <f t="shared" si="93"/>
        <v>0</v>
      </c>
      <c r="F520" s="46">
        <f t="shared" si="94"/>
        <v>0</v>
      </c>
      <c r="G520" s="45">
        <f t="shared" si="95"/>
        <v>0</v>
      </c>
    </row>
    <row r="521" spans="1:7">
      <c r="A521" s="222" t="s">
        <v>1420</v>
      </c>
      <c r="B521" s="211" t="s">
        <v>7563</v>
      </c>
      <c r="C521" s="209">
        <v>3921.35</v>
      </c>
      <c r="D521" s="214">
        <f>POA!E3363</f>
        <v>0</v>
      </c>
      <c r="E521" s="45">
        <f t="shared" si="93"/>
        <v>0</v>
      </c>
      <c r="F521" s="46">
        <f t="shared" si="94"/>
        <v>0</v>
      </c>
      <c r="G521" s="45">
        <f t="shared" si="95"/>
        <v>0</v>
      </c>
    </row>
    <row r="522" spans="1:7">
      <c r="A522" s="222" t="s">
        <v>1421</v>
      </c>
      <c r="B522" s="211" t="s">
        <v>7564</v>
      </c>
      <c r="C522" s="209">
        <v>3921.35</v>
      </c>
      <c r="D522" s="214">
        <f>POA!E3364</f>
        <v>0</v>
      </c>
      <c r="E522" s="45">
        <f t="shared" si="93"/>
        <v>0</v>
      </c>
      <c r="F522" s="46">
        <f t="shared" si="94"/>
        <v>0</v>
      </c>
      <c r="G522" s="45">
        <f t="shared" si="95"/>
        <v>0</v>
      </c>
    </row>
    <row r="523" spans="1:7">
      <c r="A523" s="222" t="s">
        <v>1425</v>
      </c>
      <c r="B523" s="211" t="s">
        <v>7565</v>
      </c>
      <c r="C523" s="209">
        <v>2941.94</v>
      </c>
      <c r="D523" s="214">
        <f>POA!E3370</f>
        <v>0</v>
      </c>
      <c r="E523" s="45">
        <f t="shared" si="93"/>
        <v>0</v>
      </c>
      <c r="F523" s="46">
        <f t="shared" si="94"/>
        <v>0</v>
      </c>
      <c r="G523" s="45">
        <f t="shared" si="95"/>
        <v>0</v>
      </c>
    </row>
    <row r="524" spans="1:7">
      <c r="A524" s="222" t="s">
        <v>1426</v>
      </c>
      <c r="B524" s="211" t="s">
        <v>7566</v>
      </c>
      <c r="C524" s="209">
        <v>2941.94</v>
      </c>
      <c r="D524" s="214">
        <f>POA!E3371</f>
        <v>0</v>
      </c>
      <c r="E524" s="45">
        <f t="shared" si="93"/>
        <v>0</v>
      </c>
      <c r="F524" s="46">
        <f t="shared" si="94"/>
        <v>0</v>
      </c>
      <c r="G524" s="45">
        <f t="shared" si="95"/>
        <v>0</v>
      </c>
    </row>
    <row r="525" spans="1:7">
      <c r="A525" s="222" t="s">
        <v>1428</v>
      </c>
      <c r="B525" s="211" t="s">
        <v>7567</v>
      </c>
      <c r="C525" s="209">
        <v>4831.8100000000004</v>
      </c>
      <c r="D525" s="214">
        <f>POA!E3373</f>
        <v>0</v>
      </c>
      <c r="E525" s="45">
        <f t="shared" si="93"/>
        <v>0</v>
      </c>
      <c r="F525" s="46">
        <f t="shared" si="94"/>
        <v>0</v>
      </c>
      <c r="G525" s="45">
        <f t="shared" si="95"/>
        <v>0</v>
      </c>
    </row>
    <row r="526" spans="1:7">
      <c r="A526" s="222" t="s">
        <v>1432</v>
      </c>
      <c r="B526" s="211" t="s">
        <v>7568</v>
      </c>
      <c r="C526" s="209">
        <v>6000</v>
      </c>
      <c r="D526" s="214">
        <f>POA!E3379</f>
        <v>0</v>
      </c>
      <c r="E526" s="45">
        <f t="shared" si="93"/>
        <v>0</v>
      </c>
      <c r="F526" s="46">
        <f t="shared" si="94"/>
        <v>0</v>
      </c>
      <c r="G526" s="45">
        <f t="shared" si="95"/>
        <v>0</v>
      </c>
    </row>
    <row r="527" spans="1:7">
      <c r="A527" s="222" t="s">
        <v>1440</v>
      </c>
      <c r="B527" s="211" t="s">
        <v>7569</v>
      </c>
      <c r="C527" s="209">
        <v>3835</v>
      </c>
      <c r="D527" s="214">
        <f>POA!E3388</f>
        <v>0</v>
      </c>
      <c r="E527" s="45">
        <f t="shared" si="93"/>
        <v>0</v>
      </c>
      <c r="F527" s="46">
        <f t="shared" si="94"/>
        <v>0</v>
      </c>
      <c r="G527" s="45">
        <f t="shared" si="95"/>
        <v>0</v>
      </c>
    </row>
    <row r="528" spans="1:7">
      <c r="A528" s="823" t="s">
        <v>1</v>
      </c>
      <c r="B528" s="824"/>
      <c r="C528" s="68">
        <f>SUM(C519:C527)</f>
        <v>34802.57</v>
      </c>
      <c r="D528" s="338">
        <f>SUM(D519:D527)</f>
        <v>0</v>
      </c>
      <c r="E528" s="68">
        <f>SUM(E519:E527)</f>
        <v>0</v>
      </c>
      <c r="F528" s="338">
        <f>SUM(F519:F527)</f>
        <v>0</v>
      </c>
      <c r="G528" s="68">
        <f>SUM(G519:G527)</f>
        <v>0</v>
      </c>
    </row>
    <row r="529" spans="1:7">
      <c r="A529" s="820" t="s">
        <v>8474</v>
      </c>
      <c r="B529" s="821"/>
      <c r="C529" s="821"/>
      <c r="D529" s="821"/>
      <c r="E529" s="821"/>
      <c r="F529" s="821"/>
      <c r="G529" s="822"/>
    </row>
    <row r="530" spans="1:7">
      <c r="A530" s="222" t="s">
        <v>1454</v>
      </c>
      <c r="B530" s="211" t="s">
        <v>7570</v>
      </c>
      <c r="C530" s="209">
        <v>2830</v>
      </c>
      <c r="D530" s="214">
        <f>POA!E3410</f>
        <v>0</v>
      </c>
      <c r="E530" s="45">
        <f>D530*C530</f>
        <v>0</v>
      </c>
      <c r="F530" s="46">
        <f t="shared" ref="F530:G532" si="96">D530/12</f>
        <v>0</v>
      </c>
      <c r="G530" s="45">
        <f t="shared" si="96"/>
        <v>0</v>
      </c>
    </row>
    <row r="531" spans="1:7">
      <c r="A531" s="222" t="s">
        <v>1455</v>
      </c>
      <c r="B531" s="211" t="s">
        <v>7571</v>
      </c>
      <c r="C531" s="209">
        <v>2830</v>
      </c>
      <c r="D531" s="214">
        <f>POA!E3411</f>
        <v>0</v>
      </c>
      <c r="E531" s="45">
        <f>D531*C531</f>
        <v>0</v>
      </c>
      <c r="F531" s="46">
        <f t="shared" si="96"/>
        <v>0</v>
      </c>
      <c r="G531" s="45">
        <f t="shared" si="96"/>
        <v>0</v>
      </c>
    </row>
    <row r="532" spans="1:7">
      <c r="A532" s="222" t="s">
        <v>1456</v>
      </c>
      <c r="B532" s="211" t="s">
        <v>7572</v>
      </c>
      <c r="C532" s="209">
        <v>2830</v>
      </c>
      <c r="D532" s="214">
        <f>POA!E3412</f>
        <v>0</v>
      </c>
      <c r="E532" s="45">
        <f>D532*C532</f>
        <v>0</v>
      </c>
      <c r="F532" s="46">
        <f t="shared" si="96"/>
        <v>0</v>
      </c>
      <c r="G532" s="45">
        <f t="shared" si="96"/>
        <v>0</v>
      </c>
    </row>
    <row r="533" spans="1:7">
      <c r="A533" s="823" t="s">
        <v>1</v>
      </c>
      <c r="B533" s="824"/>
      <c r="C533" s="68">
        <f>SUM(C530:C532)</f>
        <v>8490</v>
      </c>
      <c r="D533" s="338">
        <f>SUM(D530:D532)</f>
        <v>0</v>
      </c>
      <c r="E533" s="68">
        <f>SUM(E530:E532)</f>
        <v>0</v>
      </c>
      <c r="F533" s="338">
        <f>SUM(F530:F532)</f>
        <v>0</v>
      </c>
      <c r="G533" s="68">
        <f>SUM(G530:G532)</f>
        <v>0</v>
      </c>
    </row>
    <row r="534" spans="1:7">
      <c r="A534" s="820" t="s">
        <v>8475</v>
      </c>
      <c r="B534" s="821"/>
      <c r="C534" s="821"/>
      <c r="D534" s="821"/>
      <c r="E534" s="821"/>
      <c r="F534" s="821"/>
      <c r="G534" s="822"/>
    </row>
    <row r="535" spans="1:7">
      <c r="A535" s="222" t="s">
        <v>1458</v>
      </c>
      <c r="B535" s="211" t="s">
        <v>7573</v>
      </c>
      <c r="C535" s="209">
        <v>4178.16</v>
      </c>
      <c r="D535" s="214">
        <f>POA!E3414</f>
        <v>0</v>
      </c>
      <c r="E535" s="45">
        <f>D535*C535</f>
        <v>0</v>
      </c>
      <c r="F535" s="46">
        <f>D535/12</f>
        <v>0</v>
      </c>
      <c r="G535" s="45">
        <f>E535/12</f>
        <v>0</v>
      </c>
    </row>
    <row r="536" spans="1:7">
      <c r="A536" s="222" t="s">
        <v>1460</v>
      </c>
      <c r="B536" s="211" t="s">
        <v>7574</v>
      </c>
      <c r="C536" s="209">
        <v>6000</v>
      </c>
      <c r="D536" s="214">
        <f>POA!E3416</f>
        <v>0</v>
      </c>
      <c r="E536" s="45">
        <f>D536*C536</f>
        <v>0</v>
      </c>
      <c r="F536" s="46">
        <f>D536/12</f>
        <v>0</v>
      </c>
      <c r="G536" s="45">
        <f>E536/12</f>
        <v>0</v>
      </c>
    </row>
    <row r="537" spans="1:7">
      <c r="A537" s="823" t="s">
        <v>1</v>
      </c>
      <c r="B537" s="824"/>
      <c r="C537" s="68">
        <f>SUM(C535:C536)</f>
        <v>10178.16</v>
      </c>
      <c r="D537" s="338">
        <f>SUM(D535:D536)</f>
        <v>0</v>
      </c>
      <c r="E537" s="68">
        <f>SUM(E535:E536)</f>
        <v>0</v>
      </c>
      <c r="F537" s="338">
        <f>SUM(F535:F536)</f>
        <v>0</v>
      </c>
      <c r="G537" s="68">
        <f>SUM(G535:G536)</f>
        <v>0</v>
      </c>
    </row>
    <row r="538" spans="1:7">
      <c r="A538" s="820" t="s">
        <v>8476</v>
      </c>
      <c r="B538" s="821"/>
      <c r="C538" s="821"/>
      <c r="D538" s="821"/>
      <c r="E538" s="821"/>
      <c r="F538" s="821"/>
      <c r="G538" s="822"/>
    </row>
    <row r="539" spans="1:7">
      <c r="A539" s="222" t="s">
        <v>1461</v>
      </c>
      <c r="B539" s="211" t="s">
        <v>7575</v>
      </c>
      <c r="C539" s="209">
        <v>2375</v>
      </c>
      <c r="D539" s="214">
        <f>POA!E3417</f>
        <v>0</v>
      </c>
      <c r="E539" s="45">
        <f t="shared" ref="E539:E544" si="97">D539*C539</f>
        <v>0</v>
      </c>
      <c r="F539" s="46">
        <f t="shared" ref="F539:G544" si="98">D539/12</f>
        <v>0</v>
      </c>
      <c r="G539" s="45">
        <f t="shared" si="98"/>
        <v>0</v>
      </c>
    </row>
    <row r="540" spans="1:7">
      <c r="A540" s="222" t="s">
        <v>1470</v>
      </c>
      <c r="B540" s="211" t="s">
        <v>7576</v>
      </c>
      <c r="C540" s="209">
        <v>2934.61</v>
      </c>
      <c r="D540" s="214">
        <f>POA!E3427</f>
        <v>0</v>
      </c>
      <c r="E540" s="45">
        <f t="shared" si="97"/>
        <v>0</v>
      </c>
      <c r="F540" s="46">
        <f t="shared" si="98"/>
        <v>0</v>
      </c>
      <c r="G540" s="45">
        <f t="shared" si="98"/>
        <v>0</v>
      </c>
    </row>
    <row r="541" spans="1:7">
      <c r="A541" s="222" t="s">
        <v>1471</v>
      </c>
      <c r="B541" s="211" t="s">
        <v>7577</v>
      </c>
      <c r="C541" s="209">
        <v>2500</v>
      </c>
      <c r="D541" s="214">
        <f>POA!E3429</f>
        <v>0</v>
      </c>
      <c r="E541" s="45">
        <f t="shared" si="97"/>
        <v>0</v>
      </c>
      <c r="F541" s="46">
        <f t="shared" si="98"/>
        <v>0</v>
      </c>
      <c r="G541" s="45">
        <f t="shared" si="98"/>
        <v>0</v>
      </c>
    </row>
    <row r="542" spans="1:7">
      <c r="A542" s="222" t="s">
        <v>1474</v>
      </c>
      <c r="B542" s="211" t="s">
        <v>7578</v>
      </c>
      <c r="C542" s="209">
        <v>2660</v>
      </c>
      <c r="D542" s="214">
        <f>POA!E3434</f>
        <v>0</v>
      </c>
      <c r="E542" s="45">
        <f t="shared" si="97"/>
        <v>0</v>
      </c>
      <c r="F542" s="46">
        <f t="shared" si="98"/>
        <v>0</v>
      </c>
      <c r="G542" s="45">
        <f t="shared" si="98"/>
        <v>0</v>
      </c>
    </row>
    <row r="543" spans="1:7">
      <c r="A543" s="222" t="s">
        <v>1476</v>
      </c>
      <c r="B543" s="211" t="s">
        <v>7579</v>
      </c>
      <c r="C543" s="209">
        <v>2570</v>
      </c>
      <c r="D543" s="214">
        <f>POA!E3436</f>
        <v>0</v>
      </c>
      <c r="E543" s="45">
        <f t="shared" si="97"/>
        <v>0</v>
      </c>
      <c r="F543" s="46">
        <f t="shared" si="98"/>
        <v>0</v>
      </c>
      <c r="G543" s="45">
        <f t="shared" si="98"/>
        <v>0</v>
      </c>
    </row>
    <row r="544" spans="1:7">
      <c r="A544" s="222" t="s">
        <v>1477</v>
      </c>
      <c r="B544" s="211" t="s">
        <v>7580</v>
      </c>
      <c r="C544" s="209">
        <v>2020.5</v>
      </c>
      <c r="D544" s="214">
        <f>POA!E3437</f>
        <v>0</v>
      </c>
      <c r="E544" s="45">
        <f t="shared" si="97"/>
        <v>0</v>
      </c>
      <c r="F544" s="46">
        <f t="shared" si="98"/>
        <v>0</v>
      </c>
      <c r="G544" s="45">
        <f t="shared" si="98"/>
        <v>0</v>
      </c>
    </row>
    <row r="545" spans="1:7">
      <c r="A545" s="823" t="s">
        <v>1</v>
      </c>
      <c r="B545" s="824"/>
      <c r="C545" s="68">
        <f>SUM(C539:C544)</f>
        <v>15060.11</v>
      </c>
      <c r="D545" s="338">
        <f>SUM(D539:D544)</f>
        <v>0</v>
      </c>
      <c r="E545" s="68">
        <f>SUM(E539:E544)</f>
        <v>0</v>
      </c>
      <c r="F545" s="338">
        <f>SUM(F539:F544)</f>
        <v>0</v>
      </c>
      <c r="G545" s="68">
        <f>SUM(G539:G544)</f>
        <v>0</v>
      </c>
    </row>
    <row r="546" spans="1:7">
      <c r="A546" s="820" t="s">
        <v>8477</v>
      </c>
      <c r="B546" s="821"/>
      <c r="C546" s="821"/>
      <c r="D546" s="821"/>
      <c r="E546" s="821"/>
      <c r="F546" s="821"/>
      <c r="G546" s="822"/>
    </row>
    <row r="547" spans="1:7">
      <c r="A547" s="222" t="s">
        <v>1483</v>
      </c>
      <c r="B547" s="211" t="s">
        <v>7581</v>
      </c>
      <c r="C547" s="209">
        <v>1500</v>
      </c>
      <c r="D547" s="214">
        <f>POA!E3443</f>
        <v>0</v>
      </c>
      <c r="E547" s="45">
        <f>D547*C547</f>
        <v>0</v>
      </c>
      <c r="F547" s="46">
        <f>D547/12</f>
        <v>0</v>
      </c>
      <c r="G547" s="45">
        <f>E547/12</f>
        <v>0</v>
      </c>
    </row>
    <row r="548" spans="1:7">
      <c r="A548" s="823" t="s">
        <v>1</v>
      </c>
      <c r="B548" s="824"/>
      <c r="C548" s="68">
        <f>SUM(C547)</f>
        <v>1500</v>
      </c>
      <c r="D548" s="338">
        <f>SUM(D547)</f>
        <v>0</v>
      </c>
      <c r="E548" s="68">
        <f>SUM(E547)</f>
        <v>0</v>
      </c>
      <c r="F548" s="338">
        <f>SUM(F547)</f>
        <v>0</v>
      </c>
      <c r="G548" s="68">
        <f>SUM(G547)</f>
        <v>0</v>
      </c>
    </row>
    <row r="549" spans="1:7">
      <c r="A549" s="820" t="s">
        <v>8478</v>
      </c>
      <c r="B549" s="821"/>
      <c r="C549" s="821"/>
      <c r="D549" s="821"/>
      <c r="E549" s="821"/>
      <c r="F549" s="821"/>
      <c r="G549" s="822"/>
    </row>
    <row r="550" spans="1:7">
      <c r="A550" s="443" t="s">
        <v>3275</v>
      </c>
      <c r="B550" s="429" t="s">
        <v>8556</v>
      </c>
      <c r="C550" s="337">
        <v>2500</v>
      </c>
      <c r="D550" s="214">
        <f>POA!E3459</f>
        <v>0</v>
      </c>
      <c r="E550" s="45">
        <f>D550*C550</f>
        <v>0</v>
      </c>
      <c r="F550" s="46">
        <f t="shared" ref="F550:G553" si="99">D550/12</f>
        <v>0</v>
      </c>
      <c r="G550" s="45">
        <f t="shared" si="99"/>
        <v>0</v>
      </c>
    </row>
    <row r="551" spans="1:7">
      <c r="A551" s="231" t="s">
        <v>1499</v>
      </c>
      <c r="B551" s="429" t="s">
        <v>8553</v>
      </c>
      <c r="C551" s="209">
        <v>2020.5</v>
      </c>
      <c r="D551" s="214">
        <f>POA!E3462</f>
        <v>0</v>
      </c>
      <c r="E551" s="45">
        <f>D551*C551</f>
        <v>0</v>
      </c>
      <c r="F551" s="46">
        <f t="shared" si="99"/>
        <v>0</v>
      </c>
      <c r="G551" s="45">
        <f t="shared" si="99"/>
        <v>0</v>
      </c>
    </row>
    <row r="552" spans="1:7">
      <c r="A552" s="231" t="s">
        <v>1502</v>
      </c>
      <c r="B552" s="429" t="s">
        <v>8554</v>
      </c>
      <c r="C552" s="209">
        <v>1500</v>
      </c>
      <c r="D552" s="214">
        <f>POA!E3467</f>
        <v>0</v>
      </c>
      <c r="E552" s="45">
        <f>D552*C552</f>
        <v>0</v>
      </c>
      <c r="F552" s="46">
        <f t="shared" si="99"/>
        <v>0</v>
      </c>
      <c r="G552" s="45">
        <f t="shared" si="99"/>
        <v>0</v>
      </c>
    </row>
    <row r="553" spans="1:7">
      <c r="A553" s="231" t="s">
        <v>1503</v>
      </c>
      <c r="B553" s="429" t="s">
        <v>8555</v>
      </c>
      <c r="C553" s="209">
        <v>1500</v>
      </c>
      <c r="D553" s="214">
        <f>POA!E3468</f>
        <v>0</v>
      </c>
      <c r="E553" s="45">
        <f>D553*C553</f>
        <v>0</v>
      </c>
      <c r="F553" s="46">
        <f t="shared" si="99"/>
        <v>0</v>
      </c>
      <c r="G553" s="45">
        <f t="shared" si="99"/>
        <v>0</v>
      </c>
    </row>
    <row r="554" spans="1:7">
      <c r="A554" s="825" t="s">
        <v>1</v>
      </c>
      <c r="B554" s="825"/>
      <c r="C554" s="68">
        <f>SUM(C550:C553)</f>
        <v>7520.5</v>
      </c>
      <c r="D554" s="338">
        <f>SUM(D550:D553)</f>
        <v>0</v>
      </c>
      <c r="E554" s="68">
        <f>SUM(E550:E553)</f>
        <v>0</v>
      </c>
      <c r="F554" s="338">
        <f>SUM(F550:F553)</f>
        <v>0</v>
      </c>
      <c r="G554" s="68">
        <f>SUM(G550:G553)</f>
        <v>0</v>
      </c>
    </row>
    <row r="555" spans="1:7">
      <c r="A555" s="820" t="s">
        <v>8479</v>
      </c>
      <c r="B555" s="821"/>
      <c r="C555" s="821"/>
      <c r="D555" s="821"/>
      <c r="E555" s="821"/>
      <c r="F555" s="821"/>
      <c r="G555" s="822"/>
    </row>
    <row r="556" spans="1:7">
      <c r="A556" s="232" t="s">
        <v>1522</v>
      </c>
      <c r="B556" s="448" t="s">
        <v>7496</v>
      </c>
      <c r="C556" s="209">
        <v>1000</v>
      </c>
      <c r="D556" s="214">
        <f>POA!E3494</f>
        <v>0</v>
      </c>
      <c r="E556" s="45">
        <f>D556*C556</f>
        <v>0</v>
      </c>
      <c r="F556" s="46">
        <f>D556/12</f>
        <v>0</v>
      </c>
      <c r="G556" s="45">
        <f>E556/12</f>
        <v>0</v>
      </c>
    </row>
    <row r="557" spans="1:7">
      <c r="A557" s="231" t="s">
        <v>1523</v>
      </c>
      <c r="B557" s="235" t="s">
        <v>7526</v>
      </c>
      <c r="C557" s="209">
        <v>1835</v>
      </c>
      <c r="D557" s="214">
        <f>POA!E3495</f>
        <v>0</v>
      </c>
      <c r="E557" s="45">
        <f>D557*C557</f>
        <v>0</v>
      </c>
      <c r="F557" s="46">
        <f>D557/12</f>
        <v>0</v>
      </c>
      <c r="G557" s="45">
        <f>E557/12</f>
        <v>0</v>
      </c>
    </row>
    <row r="558" spans="1:7">
      <c r="A558" s="825" t="s">
        <v>1</v>
      </c>
      <c r="B558" s="825"/>
      <c r="C558" s="68">
        <f>SUM(C556:C557)</f>
        <v>2835</v>
      </c>
      <c r="D558" s="338">
        <f>SUM(D556:D557)</f>
        <v>0</v>
      </c>
      <c r="E558" s="68">
        <f>SUM(E556:E557)</f>
        <v>0</v>
      </c>
      <c r="F558" s="338">
        <f>SUM(F556:F557)</f>
        <v>0</v>
      </c>
      <c r="G558" s="68">
        <f>SUM(G556:G557)</f>
        <v>0</v>
      </c>
    </row>
    <row r="559" spans="1:7">
      <c r="A559" s="820" t="s">
        <v>8480</v>
      </c>
      <c r="B559" s="821"/>
      <c r="C559" s="821"/>
      <c r="D559" s="821"/>
      <c r="E559" s="821"/>
      <c r="F559" s="821"/>
      <c r="G559" s="822"/>
    </row>
    <row r="560" spans="1:7">
      <c r="A560" s="210" t="s">
        <v>1532</v>
      </c>
      <c r="B560" s="202" t="s">
        <v>7497</v>
      </c>
      <c r="C560" s="209">
        <v>1800</v>
      </c>
      <c r="D560" s="214">
        <f>POA!E3507</f>
        <v>0</v>
      </c>
      <c r="E560" s="45">
        <f>D560*C560</f>
        <v>0</v>
      </c>
      <c r="F560" s="46">
        <f>D560/12</f>
        <v>0</v>
      </c>
      <c r="G560" s="45">
        <f>E560/12</f>
        <v>0</v>
      </c>
    </row>
    <row r="561" spans="1:7">
      <c r="A561" s="823" t="s">
        <v>1</v>
      </c>
      <c r="B561" s="824"/>
      <c r="C561" s="68">
        <f>SUM(C560:C560)</f>
        <v>1800</v>
      </c>
      <c r="D561" s="338">
        <f>SUM(D560:D560)</f>
        <v>0</v>
      </c>
      <c r="E561" s="68">
        <f>SUM(E560:E560)</f>
        <v>0</v>
      </c>
      <c r="F561" s="338">
        <f>SUM(F560:F560)</f>
        <v>0</v>
      </c>
      <c r="G561" s="68">
        <f>SUM(G560:G560)</f>
        <v>0</v>
      </c>
    </row>
    <row r="562" spans="1:7">
      <c r="A562" s="398"/>
      <c r="B562" s="399"/>
      <c r="C562" s="400"/>
      <c r="D562" s="401"/>
      <c r="E562" s="400"/>
      <c r="F562" s="401"/>
      <c r="G562" s="402"/>
    </row>
    <row r="563" spans="1:7">
      <c r="A563" s="820" t="s">
        <v>8481</v>
      </c>
      <c r="B563" s="821"/>
      <c r="C563" s="821"/>
      <c r="D563" s="821"/>
      <c r="E563" s="821"/>
      <c r="F563" s="821"/>
      <c r="G563" s="822"/>
    </row>
    <row r="564" spans="1:7">
      <c r="A564" s="210" t="s">
        <v>1556</v>
      </c>
      <c r="B564" s="399" t="s">
        <v>8593</v>
      </c>
      <c r="C564" s="209">
        <v>7580.07</v>
      </c>
      <c r="D564" s="214">
        <f>POA!E3534</f>
        <v>0</v>
      </c>
      <c r="E564" s="45">
        <f>D564*C564</f>
        <v>0</v>
      </c>
      <c r="F564" s="46">
        <f>D564/12</f>
        <v>0</v>
      </c>
      <c r="G564" s="45">
        <f>E564/12</f>
        <v>0</v>
      </c>
    </row>
    <row r="565" spans="1:7" ht="25.5">
      <c r="A565" s="210" t="s">
        <v>8118</v>
      </c>
      <c r="B565" s="403" t="s">
        <v>8119</v>
      </c>
      <c r="C565" s="209">
        <v>7147.5</v>
      </c>
      <c r="D565" s="214">
        <v>0</v>
      </c>
      <c r="E565" s="45">
        <f>D565*C565</f>
        <v>0</v>
      </c>
      <c r="F565" s="46">
        <f>D565/12</f>
        <v>0</v>
      </c>
      <c r="G565" s="45">
        <f>E565/12</f>
        <v>0</v>
      </c>
    </row>
    <row r="566" spans="1:7">
      <c r="A566" s="823" t="s">
        <v>1</v>
      </c>
      <c r="B566" s="824"/>
      <c r="C566" s="68">
        <f>SUM(C564:C565)</f>
        <v>14727.57</v>
      </c>
      <c r="D566" s="338">
        <f>SUM(D564:D565)</f>
        <v>0</v>
      </c>
      <c r="E566" s="68">
        <f>SUM(E564:E565)</f>
        <v>0</v>
      </c>
      <c r="F566" s="338">
        <f>SUM(F564:F565)</f>
        <v>0</v>
      </c>
      <c r="G566" s="68">
        <f>SUM(G564:G565)</f>
        <v>0</v>
      </c>
    </row>
    <row r="567" spans="1:7">
      <c r="A567" s="398"/>
      <c r="B567" s="399"/>
      <c r="C567" s="400"/>
      <c r="D567" s="401"/>
      <c r="E567" s="400"/>
      <c r="F567" s="401"/>
      <c r="G567" s="402"/>
    </row>
    <row r="568" spans="1:7">
      <c r="A568" s="820" t="s">
        <v>8482</v>
      </c>
      <c r="B568" s="821"/>
      <c r="C568" s="821"/>
      <c r="D568" s="821"/>
      <c r="E568" s="821"/>
      <c r="F568" s="821"/>
      <c r="G568" s="822"/>
    </row>
    <row r="569" spans="1:7">
      <c r="A569" s="232" t="s">
        <v>1561</v>
      </c>
      <c r="B569" s="447" t="s">
        <v>8120</v>
      </c>
      <c r="C569" s="209">
        <v>7619.33</v>
      </c>
      <c r="D569" s="214">
        <f>POA!E3537</f>
        <v>0</v>
      </c>
      <c r="E569" s="45">
        <f>D569*C569</f>
        <v>0</v>
      </c>
      <c r="F569" s="46">
        <f>D569/12</f>
        <v>0</v>
      </c>
      <c r="G569" s="45">
        <f>E569/12</f>
        <v>0</v>
      </c>
    </row>
    <row r="570" spans="1:7">
      <c r="A570" s="232" t="s">
        <v>1563</v>
      </c>
      <c r="B570" s="447" t="s">
        <v>8121</v>
      </c>
      <c r="C570" s="209">
        <v>10987.71</v>
      </c>
      <c r="D570" s="214">
        <f>POA!E3541</f>
        <v>0</v>
      </c>
      <c r="E570" s="45">
        <f>D570*C570</f>
        <v>0</v>
      </c>
      <c r="F570" s="46">
        <f>D570/12</f>
        <v>0</v>
      </c>
      <c r="G570" s="45">
        <f>E570/12</f>
        <v>0</v>
      </c>
    </row>
    <row r="571" spans="1:7">
      <c r="A571" s="825" t="s">
        <v>1</v>
      </c>
      <c r="B571" s="825"/>
      <c r="C571" s="68">
        <f>SUM(C569:C570)</f>
        <v>18607.04</v>
      </c>
      <c r="D571" s="338">
        <f>SUM(D569:D570)</f>
        <v>0</v>
      </c>
      <c r="E571" s="68">
        <f>SUM(E569:E570)</f>
        <v>0</v>
      </c>
      <c r="F571" s="338">
        <f>SUM(F569:F570)</f>
        <v>0</v>
      </c>
      <c r="G571" s="68">
        <f>SUM(G569:G570)</f>
        <v>0</v>
      </c>
    </row>
    <row r="572" spans="1:7">
      <c r="A572" s="398"/>
      <c r="B572" s="399"/>
      <c r="C572" s="400"/>
      <c r="D572" s="401"/>
      <c r="E572" s="400"/>
      <c r="F572" s="401"/>
      <c r="G572" s="402"/>
    </row>
    <row r="573" spans="1:7">
      <c r="A573" s="820" t="s">
        <v>8483</v>
      </c>
      <c r="B573" s="821"/>
      <c r="C573" s="821"/>
      <c r="D573" s="821"/>
      <c r="E573" s="821"/>
      <c r="F573" s="821"/>
      <c r="G573" s="822"/>
    </row>
    <row r="574" spans="1:7">
      <c r="A574" s="232" t="s">
        <v>1564</v>
      </c>
      <c r="B574" s="445" t="s">
        <v>8122</v>
      </c>
      <c r="C574" s="446">
        <v>13663.97</v>
      </c>
      <c r="D574" s="214">
        <f>POA!E3542</f>
        <v>0</v>
      </c>
      <c r="E574" s="45">
        <f>D574*C574</f>
        <v>0</v>
      </c>
      <c r="F574" s="46">
        <f>D574/12</f>
        <v>0</v>
      </c>
      <c r="G574" s="45">
        <f>E574/12</f>
        <v>0</v>
      </c>
    </row>
    <row r="575" spans="1:7">
      <c r="A575" s="232" t="s">
        <v>3312</v>
      </c>
      <c r="B575" s="445" t="s">
        <v>8123</v>
      </c>
      <c r="C575" s="446">
        <v>23193.97</v>
      </c>
      <c r="D575" s="214">
        <f>POA!E4135</f>
        <v>0</v>
      </c>
      <c r="E575" s="45">
        <f t="shared" ref="E575:E581" si="100">D575*C575</f>
        <v>0</v>
      </c>
      <c r="F575" s="46">
        <f t="shared" ref="F575:F581" si="101">D575/12</f>
        <v>0</v>
      </c>
      <c r="G575" s="45">
        <f t="shared" ref="G575:G581" si="102">E575/12</f>
        <v>0</v>
      </c>
    </row>
    <row r="576" spans="1:7">
      <c r="A576" s="232" t="s">
        <v>1931</v>
      </c>
      <c r="B576" s="445" t="s">
        <v>8124</v>
      </c>
      <c r="C576" s="446">
        <v>41740.639999999999</v>
      </c>
      <c r="D576" s="214">
        <f>POA!E4138</f>
        <v>0</v>
      </c>
      <c r="E576" s="45">
        <f t="shared" si="100"/>
        <v>0</v>
      </c>
      <c r="F576" s="46">
        <f t="shared" si="101"/>
        <v>0</v>
      </c>
      <c r="G576" s="45">
        <f t="shared" si="102"/>
        <v>0</v>
      </c>
    </row>
    <row r="577" spans="1:7">
      <c r="A577" s="232" t="s">
        <v>1932</v>
      </c>
      <c r="B577" s="445" t="s">
        <v>8125</v>
      </c>
      <c r="C577" s="446">
        <v>36499.14</v>
      </c>
      <c r="D577" s="214">
        <f>POA!E4139</f>
        <v>0</v>
      </c>
      <c r="E577" s="45">
        <f t="shared" si="100"/>
        <v>0</v>
      </c>
      <c r="F577" s="46">
        <f t="shared" si="101"/>
        <v>0</v>
      </c>
      <c r="G577" s="45">
        <f t="shared" si="102"/>
        <v>0</v>
      </c>
    </row>
    <row r="578" spans="1:7">
      <c r="A578" s="232" t="s">
        <v>1933</v>
      </c>
      <c r="B578" s="445" t="s">
        <v>8126</v>
      </c>
      <c r="C578" s="446">
        <v>39501.85</v>
      </c>
      <c r="D578" s="214">
        <f>POA!E4140</f>
        <v>0</v>
      </c>
      <c r="E578" s="45">
        <f t="shared" si="100"/>
        <v>0</v>
      </c>
      <c r="F578" s="46">
        <f t="shared" si="101"/>
        <v>0</v>
      </c>
      <c r="G578" s="45">
        <f t="shared" si="102"/>
        <v>0</v>
      </c>
    </row>
    <row r="579" spans="1:7">
      <c r="A579" s="232" t="s">
        <v>1565</v>
      </c>
      <c r="B579" s="445" t="s">
        <v>8127</v>
      </c>
      <c r="C579" s="446">
        <v>4490.92</v>
      </c>
      <c r="D579" s="214">
        <f>POA!E3545</f>
        <v>0</v>
      </c>
      <c r="E579" s="45">
        <f t="shared" si="100"/>
        <v>0</v>
      </c>
      <c r="F579" s="46">
        <f t="shared" si="101"/>
        <v>0</v>
      </c>
      <c r="G579" s="45">
        <f t="shared" si="102"/>
        <v>0</v>
      </c>
    </row>
    <row r="580" spans="1:7">
      <c r="A580" s="232" t="s">
        <v>1935</v>
      </c>
      <c r="B580" s="445" t="s">
        <v>8128</v>
      </c>
      <c r="C580" s="446">
        <v>39501.85</v>
      </c>
      <c r="D580" s="214">
        <f>POA!E4142</f>
        <v>0</v>
      </c>
      <c r="E580" s="45">
        <f t="shared" si="100"/>
        <v>0</v>
      </c>
      <c r="F580" s="46">
        <f t="shared" si="101"/>
        <v>0</v>
      </c>
      <c r="G580" s="45">
        <f t="shared" si="102"/>
        <v>0</v>
      </c>
    </row>
    <row r="581" spans="1:7">
      <c r="A581" s="232" t="s">
        <v>3316</v>
      </c>
      <c r="B581" s="445" t="s">
        <v>8129</v>
      </c>
      <c r="C581" s="446">
        <v>35451.5</v>
      </c>
      <c r="D581" s="214">
        <f>POA!E3546</f>
        <v>0</v>
      </c>
      <c r="E581" s="45">
        <f t="shared" si="100"/>
        <v>0</v>
      </c>
      <c r="F581" s="46">
        <f t="shared" si="101"/>
        <v>0</v>
      </c>
      <c r="G581" s="45">
        <f t="shared" si="102"/>
        <v>0</v>
      </c>
    </row>
    <row r="582" spans="1:7">
      <c r="A582" s="825" t="s">
        <v>1</v>
      </c>
      <c r="B582" s="825"/>
      <c r="C582" s="68">
        <f>SUM(C574:C581)</f>
        <v>234043.84000000003</v>
      </c>
      <c r="D582" s="338">
        <f>SUM(D574:D581)</f>
        <v>0</v>
      </c>
      <c r="E582" s="68">
        <f>SUM(E574:E581)</f>
        <v>0</v>
      </c>
      <c r="F582" s="338">
        <f>SUM(F574:F581)</f>
        <v>0</v>
      </c>
      <c r="G582" s="68">
        <f>SUM(G574:G581)</f>
        <v>0</v>
      </c>
    </row>
    <row r="583" spans="1:7">
      <c r="A583" s="398"/>
      <c r="B583" s="399"/>
      <c r="C583" s="400"/>
      <c r="D583" s="401"/>
      <c r="E583" s="400"/>
      <c r="F583" s="401"/>
      <c r="G583" s="402"/>
    </row>
    <row r="584" spans="1:7">
      <c r="A584" s="820" t="s">
        <v>8484</v>
      </c>
      <c r="B584" s="821"/>
      <c r="C584" s="821"/>
      <c r="D584" s="821"/>
      <c r="E584" s="821"/>
      <c r="F584" s="821"/>
      <c r="G584" s="822"/>
    </row>
    <row r="585" spans="1:7" ht="18" customHeight="1">
      <c r="A585" s="394" t="s">
        <v>1578</v>
      </c>
      <c r="B585" s="239" t="s">
        <v>8020</v>
      </c>
      <c r="C585" s="209">
        <v>1450</v>
      </c>
      <c r="D585" s="214">
        <f>POA!E3572</f>
        <v>0</v>
      </c>
      <c r="E585" s="45">
        <f>D585*C585</f>
        <v>0</v>
      </c>
      <c r="F585" s="46">
        <f>D585/12</f>
        <v>0</v>
      </c>
      <c r="G585" s="45">
        <f>E585/12</f>
        <v>0</v>
      </c>
    </row>
    <row r="586" spans="1:7" ht="18" customHeight="1">
      <c r="A586" s="823" t="s">
        <v>1</v>
      </c>
      <c r="B586" s="824"/>
      <c r="C586" s="68">
        <f>SUM(C585:C585)</f>
        <v>1450</v>
      </c>
      <c r="D586" s="338">
        <f>SUM(D585:D585)</f>
        <v>0</v>
      </c>
      <c r="E586" s="68">
        <f>SUM(E585:E585)</f>
        <v>0</v>
      </c>
      <c r="F586" s="338">
        <f>SUM(F585:F585)</f>
        <v>0</v>
      </c>
      <c r="G586" s="68">
        <f>SUM(G585:G585)</f>
        <v>0</v>
      </c>
    </row>
    <row r="587" spans="1:7" ht="18" customHeight="1">
      <c r="A587" s="820" t="s">
        <v>8485</v>
      </c>
      <c r="B587" s="821"/>
      <c r="C587" s="821"/>
      <c r="D587" s="821"/>
      <c r="E587" s="821"/>
      <c r="F587" s="821"/>
      <c r="G587" s="822"/>
    </row>
    <row r="588" spans="1:7">
      <c r="A588" s="222" t="s">
        <v>1595</v>
      </c>
      <c r="B588" s="222" t="s">
        <v>8022</v>
      </c>
      <c r="C588" s="209">
        <v>1043.5</v>
      </c>
      <c r="D588" s="214">
        <f>POA!E3597</f>
        <v>0</v>
      </c>
      <c r="E588" s="45">
        <f>D588*C588</f>
        <v>0</v>
      </c>
      <c r="F588" s="46">
        <f>D588/12</f>
        <v>0</v>
      </c>
      <c r="G588" s="45">
        <f>E588/12</f>
        <v>0</v>
      </c>
    </row>
    <row r="589" spans="1:7">
      <c r="A589" s="210" t="s">
        <v>1597</v>
      </c>
      <c r="B589" s="210" t="s">
        <v>8021</v>
      </c>
      <c r="C589" s="209">
        <v>1043.5</v>
      </c>
      <c r="D589" s="214">
        <f>POA!E3598</f>
        <v>0</v>
      </c>
      <c r="E589" s="45">
        <f>D589*C589</f>
        <v>0</v>
      </c>
      <c r="F589" s="46">
        <f>D589/12</f>
        <v>0</v>
      </c>
      <c r="G589" s="45">
        <f>E589/12</f>
        <v>0</v>
      </c>
    </row>
    <row r="590" spans="1:7">
      <c r="A590" s="823" t="s">
        <v>1</v>
      </c>
      <c r="B590" s="824"/>
      <c r="C590" s="68">
        <f>SUM(C588:C589)</f>
        <v>2087</v>
      </c>
      <c r="D590" s="338">
        <f>SUM(D588:D589)</f>
        <v>0</v>
      </c>
      <c r="E590" s="68">
        <f>SUM(E588:E589)</f>
        <v>0</v>
      </c>
      <c r="F590" s="338">
        <f>SUM(F588:F589)</f>
        <v>0</v>
      </c>
      <c r="G590" s="68">
        <f>SUM(G588:G589)</f>
        <v>0</v>
      </c>
    </row>
    <row r="591" spans="1:7">
      <c r="A591" s="820" t="s">
        <v>8486</v>
      </c>
      <c r="B591" s="821"/>
      <c r="C591" s="821"/>
      <c r="D591" s="821"/>
      <c r="E591" s="821"/>
      <c r="F591" s="821"/>
      <c r="G591" s="822"/>
    </row>
    <row r="592" spans="1:7">
      <c r="A592" s="222" t="s">
        <v>1950</v>
      </c>
      <c r="B592" s="211" t="s">
        <v>7558</v>
      </c>
      <c r="C592" s="209">
        <v>6000</v>
      </c>
      <c r="D592" s="214">
        <f>POA!E4190</f>
        <v>0</v>
      </c>
      <c r="E592" s="45">
        <f>D592*C592</f>
        <v>0</v>
      </c>
      <c r="F592" s="46">
        <f t="shared" ref="F592:G595" si="103">D592/12</f>
        <v>0</v>
      </c>
      <c r="G592" s="45">
        <f t="shared" si="103"/>
        <v>0</v>
      </c>
    </row>
    <row r="593" spans="1:7">
      <c r="A593" s="222" t="s">
        <v>1953</v>
      </c>
      <c r="B593" s="211" t="s">
        <v>7559</v>
      </c>
      <c r="C593" s="209">
        <v>5000</v>
      </c>
      <c r="D593" s="214">
        <f>POA!E4193</f>
        <v>0</v>
      </c>
      <c r="E593" s="45">
        <f>D593*C593</f>
        <v>0</v>
      </c>
      <c r="F593" s="46">
        <f t="shared" si="103"/>
        <v>0</v>
      </c>
      <c r="G593" s="45">
        <f t="shared" si="103"/>
        <v>0</v>
      </c>
    </row>
    <row r="594" spans="1:7">
      <c r="A594" s="222" t="s">
        <v>1956</v>
      </c>
      <c r="B594" s="211" t="s">
        <v>7560</v>
      </c>
      <c r="C594" s="209">
        <v>3800</v>
      </c>
      <c r="D594" s="214">
        <f>POA!E4196</f>
        <v>0</v>
      </c>
      <c r="E594" s="45">
        <f>D594*C594</f>
        <v>0</v>
      </c>
      <c r="F594" s="46">
        <f t="shared" si="103"/>
        <v>0</v>
      </c>
      <c r="G594" s="45">
        <f t="shared" si="103"/>
        <v>0</v>
      </c>
    </row>
    <row r="595" spans="1:7">
      <c r="A595" s="222" t="s">
        <v>3378</v>
      </c>
      <c r="B595" s="211" t="s">
        <v>7561</v>
      </c>
      <c r="C595" s="209">
        <v>6000</v>
      </c>
      <c r="D595" s="214">
        <f>POA!E4200</f>
        <v>0</v>
      </c>
      <c r="E595" s="45">
        <f>D595*C595</f>
        <v>0</v>
      </c>
      <c r="F595" s="46">
        <f t="shared" si="103"/>
        <v>0</v>
      </c>
      <c r="G595" s="45">
        <f t="shared" si="103"/>
        <v>0</v>
      </c>
    </row>
    <row r="596" spans="1:7">
      <c r="A596" s="823" t="s">
        <v>1</v>
      </c>
      <c r="B596" s="824"/>
      <c r="C596" s="68">
        <f>SUM(C592:C595)</f>
        <v>20800</v>
      </c>
      <c r="D596" s="338">
        <f>SUM(D592:D595)</f>
        <v>0</v>
      </c>
      <c r="E596" s="68">
        <f>SUM(E592:E595)</f>
        <v>0</v>
      </c>
      <c r="F596" s="338">
        <f>SUM(F592:F595)</f>
        <v>0</v>
      </c>
      <c r="G596" s="68">
        <f>SUM(G592:G595)</f>
        <v>0</v>
      </c>
    </row>
    <row r="597" spans="1:7">
      <c r="A597" s="820" t="s">
        <v>8487</v>
      </c>
      <c r="B597" s="821"/>
      <c r="C597" s="821"/>
      <c r="D597" s="821"/>
      <c r="E597" s="821"/>
      <c r="F597" s="821"/>
      <c r="G597" s="822"/>
    </row>
    <row r="598" spans="1:7">
      <c r="A598" s="222" t="s">
        <v>3382</v>
      </c>
      <c r="B598" s="211" t="s">
        <v>7555</v>
      </c>
      <c r="C598" s="209">
        <v>300</v>
      </c>
      <c r="D598" s="214">
        <f>POA!E4208</f>
        <v>0</v>
      </c>
      <c r="E598" s="45">
        <f>D598*C598</f>
        <v>0</v>
      </c>
      <c r="F598" s="46">
        <f>D598/12</f>
        <v>0</v>
      </c>
      <c r="G598" s="45">
        <f>E598/12</f>
        <v>0</v>
      </c>
    </row>
    <row r="599" spans="1:7">
      <c r="A599" s="823" t="s">
        <v>1</v>
      </c>
      <c r="B599" s="824"/>
      <c r="C599" s="68">
        <f>SUM(C598)</f>
        <v>300</v>
      </c>
      <c r="D599" s="338">
        <f>SUM(D598)</f>
        <v>0</v>
      </c>
      <c r="E599" s="68">
        <f>SUM(E598)</f>
        <v>0</v>
      </c>
      <c r="F599" s="338">
        <f>SUM(F598)</f>
        <v>0</v>
      </c>
      <c r="G599" s="68">
        <f>SUM(G598)</f>
        <v>0</v>
      </c>
    </row>
    <row r="600" spans="1:7">
      <c r="A600" s="820" t="s">
        <v>8488</v>
      </c>
      <c r="B600" s="821"/>
      <c r="C600" s="821"/>
      <c r="D600" s="821"/>
      <c r="E600" s="821"/>
      <c r="F600" s="821"/>
      <c r="G600" s="822"/>
    </row>
    <row r="601" spans="1:7">
      <c r="A601" s="231" t="s">
        <v>1962</v>
      </c>
      <c r="B601" s="235" t="s">
        <v>7556</v>
      </c>
      <c r="C601" s="209">
        <v>1000</v>
      </c>
      <c r="D601" s="214">
        <f>POA!E4216</f>
        <v>0</v>
      </c>
      <c r="E601" s="45">
        <f>D601*C601</f>
        <v>0</v>
      </c>
      <c r="F601" s="46">
        <f t="shared" ref="F601:G604" si="104">D601/12</f>
        <v>0</v>
      </c>
      <c r="G601" s="45">
        <f t="shared" si="104"/>
        <v>0</v>
      </c>
    </row>
    <row r="602" spans="1:7">
      <c r="A602" s="231" t="s">
        <v>3388</v>
      </c>
      <c r="B602" s="235" t="s">
        <v>7557</v>
      </c>
      <c r="C602" s="209">
        <v>1500</v>
      </c>
      <c r="D602" s="214">
        <f>POA!E4226</f>
        <v>0</v>
      </c>
      <c r="E602" s="45">
        <f>D602*C602</f>
        <v>0</v>
      </c>
      <c r="F602" s="46">
        <f t="shared" si="104"/>
        <v>0</v>
      </c>
      <c r="G602" s="45">
        <f t="shared" si="104"/>
        <v>0</v>
      </c>
    </row>
    <row r="603" spans="1:7">
      <c r="A603" s="231" t="s">
        <v>2057</v>
      </c>
      <c r="B603" s="404" t="s">
        <v>8130</v>
      </c>
      <c r="C603" s="209">
        <v>14224.14</v>
      </c>
      <c r="D603" s="214">
        <f>POA!E4236</f>
        <v>0</v>
      </c>
      <c r="E603" s="45">
        <f>D603*C603</f>
        <v>0</v>
      </c>
      <c r="F603" s="46">
        <f t="shared" ref="F603" si="105">D603/12</f>
        <v>0</v>
      </c>
      <c r="G603" s="45">
        <f t="shared" ref="G603" si="106">E603/12</f>
        <v>0</v>
      </c>
    </row>
    <row r="604" spans="1:7">
      <c r="A604" s="231" t="s">
        <v>3394</v>
      </c>
      <c r="B604" s="235" t="s">
        <v>7554</v>
      </c>
      <c r="C604" s="209">
        <v>1000</v>
      </c>
      <c r="D604" s="214">
        <f>POA!E4237</f>
        <v>0</v>
      </c>
      <c r="E604" s="45">
        <f>D604*C604</f>
        <v>0</v>
      </c>
      <c r="F604" s="46">
        <f t="shared" si="104"/>
        <v>0</v>
      </c>
      <c r="G604" s="45">
        <f t="shared" si="104"/>
        <v>0</v>
      </c>
    </row>
    <row r="605" spans="1:7">
      <c r="A605" s="823" t="s">
        <v>1</v>
      </c>
      <c r="B605" s="824"/>
      <c r="C605" s="68">
        <f>SUM(C601:C604)</f>
        <v>17724.14</v>
      </c>
      <c r="D605" s="338">
        <f>SUM(D601:D604)</f>
        <v>0</v>
      </c>
      <c r="E605" s="68">
        <f>SUM(E601:E604)</f>
        <v>0</v>
      </c>
      <c r="F605" s="338">
        <f>SUM(F601:F604)</f>
        <v>0</v>
      </c>
      <c r="G605" s="68">
        <f>SUM(G601:G604)</f>
        <v>0</v>
      </c>
    </row>
    <row r="606" spans="1:7">
      <c r="A606" s="820" t="s">
        <v>8489</v>
      </c>
      <c r="B606" s="821"/>
      <c r="C606" s="821"/>
      <c r="D606" s="821"/>
      <c r="E606" s="821"/>
      <c r="F606" s="821"/>
      <c r="G606" s="822"/>
    </row>
    <row r="607" spans="1:7">
      <c r="A607" s="210" t="s">
        <v>3402</v>
      </c>
      <c r="B607" s="202" t="s">
        <v>7488</v>
      </c>
      <c r="C607" s="209">
        <v>7000</v>
      </c>
      <c r="D607" s="214">
        <f>POA!E4256</f>
        <v>0</v>
      </c>
      <c r="E607" s="45">
        <f>D607*C607</f>
        <v>0</v>
      </c>
      <c r="F607" s="46">
        <f>D607/12</f>
        <v>0</v>
      </c>
      <c r="G607" s="45">
        <f>E607/12</f>
        <v>0</v>
      </c>
    </row>
    <row r="608" spans="1:7">
      <c r="A608" s="823" t="s">
        <v>1</v>
      </c>
      <c r="B608" s="824"/>
      <c r="C608" s="68">
        <f>SUM(C607)</f>
        <v>7000</v>
      </c>
      <c r="D608" s="338">
        <f>SUM(D607)</f>
        <v>0</v>
      </c>
      <c r="E608" s="68">
        <f>SUM(E607)</f>
        <v>0</v>
      </c>
      <c r="F608" s="338">
        <f>SUM(F607)</f>
        <v>0</v>
      </c>
      <c r="G608" s="68">
        <f>SUM(G607)</f>
        <v>0</v>
      </c>
    </row>
    <row r="609" spans="1:7">
      <c r="A609" s="820" t="s">
        <v>8490</v>
      </c>
      <c r="B609" s="821"/>
      <c r="C609" s="821"/>
      <c r="D609" s="821"/>
      <c r="E609" s="821"/>
      <c r="F609" s="821"/>
      <c r="G609" s="822"/>
    </row>
    <row r="610" spans="1:7">
      <c r="A610" s="210" t="s">
        <v>1993</v>
      </c>
      <c r="B610" s="202" t="s">
        <v>7498</v>
      </c>
      <c r="C610" s="209">
        <v>3800</v>
      </c>
      <c r="D610" s="214">
        <f>POA!E4292</f>
        <v>0</v>
      </c>
      <c r="E610" s="45">
        <f>D610*C610</f>
        <v>0</v>
      </c>
      <c r="F610" s="46">
        <f>D610/12</f>
        <v>0</v>
      </c>
      <c r="G610" s="45">
        <f>E610/12</f>
        <v>0</v>
      </c>
    </row>
    <row r="611" spans="1:7">
      <c r="A611" s="823" t="s">
        <v>1</v>
      </c>
      <c r="B611" s="824"/>
      <c r="C611" s="68">
        <f>SUM(C610)</f>
        <v>3800</v>
      </c>
      <c r="D611" s="338">
        <f>SUM(D610)</f>
        <v>0</v>
      </c>
      <c r="E611" s="68">
        <f>SUM(E610)</f>
        <v>0</v>
      </c>
      <c r="F611" s="338">
        <f>SUM(F610)</f>
        <v>0</v>
      </c>
      <c r="G611" s="68">
        <f>SUM(G610)</f>
        <v>0</v>
      </c>
    </row>
    <row r="612" spans="1:7">
      <c r="A612" s="820" t="s">
        <v>8491</v>
      </c>
      <c r="B612" s="821"/>
      <c r="C612" s="821"/>
      <c r="D612" s="821"/>
      <c r="E612" s="821"/>
      <c r="F612" s="821"/>
      <c r="G612" s="822"/>
    </row>
    <row r="613" spans="1:7">
      <c r="A613" s="210" t="s">
        <v>7214</v>
      </c>
      <c r="B613" s="212" t="s">
        <v>7447</v>
      </c>
      <c r="C613" s="209">
        <v>3200</v>
      </c>
      <c r="D613" s="224">
        <f>'+S_0'!E15</f>
        <v>0</v>
      </c>
      <c r="E613" s="45">
        <f>D613*C613</f>
        <v>0</v>
      </c>
      <c r="F613" s="46">
        <f>D613/12</f>
        <v>0</v>
      </c>
      <c r="G613" s="45">
        <f>E613/12</f>
        <v>0</v>
      </c>
    </row>
    <row r="614" spans="1:7">
      <c r="A614" s="823" t="s">
        <v>1</v>
      </c>
      <c r="B614" s="824"/>
      <c r="C614" s="68">
        <f>SUM(C613)</f>
        <v>3200</v>
      </c>
      <c r="D614" s="338">
        <f>SUM(D613)</f>
        <v>0</v>
      </c>
      <c r="E614" s="68">
        <f>SUM(E613)</f>
        <v>0</v>
      </c>
      <c r="F614" s="338">
        <f>SUM(F613)</f>
        <v>0</v>
      </c>
      <c r="G614" s="68">
        <f>SUM(G613)</f>
        <v>0</v>
      </c>
    </row>
    <row r="615" spans="1:7">
      <c r="A615" s="820" t="s">
        <v>8000</v>
      </c>
      <c r="B615" s="821"/>
      <c r="C615" s="821"/>
      <c r="D615" s="821"/>
      <c r="E615" s="821"/>
      <c r="F615" s="821"/>
      <c r="G615" s="822"/>
    </row>
    <row r="616" spans="1:7" ht="22.5">
      <c r="A616" s="232" t="s">
        <v>7337</v>
      </c>
      <c r="B616" s="235" t="s">
        <v>7420</v>
      </c>
      <c r="C616" s="209">
        <v>48000</v>
      </c>
      <c r="D616" s="224">
        <v>0</v>
      </c>
      <c r="E616" s="45">
        <f>D616*C616</f>
        <v>0</v>
      </c>
      <c r="F616" s="46">
        <f t="shared" ref="F616:G627" si="107">D616/12</f>
        <v>0</v>
      </c>
      <c r="G616" s="45">
        <f t="shared" si="107"/>
        <v>0</v>
      </c>
    </row>
    <row r="617" spans="1:7">
      <c r="A617" s="232" t="s">
        <v>7337</v>
      </c>
      <c r="B617" s="429" t="s">
        <v>8557</v>
      </c>
      <c r="C617" s="209">
        <v>1306.6400000000001</v>
      </c>
      <c r="D617" s="224">
        <v>0</v>
      </c>
      <c r="E617" s="45">
        <f t="shared" ref="E617:E618" si="108">D617*C617</f>
        <v>0</v>
      </c>
      <c r="F617" s="46">
        <f t="shared" si="107"/>
        <v>0</v>
      </c>
      <c r="G617" s="45">
        <f t="shared" si="107"/>
        <v>0</v>
      </c>
    </row>
    <row r="618" spans="1:7">
      <c r="A618" s="231" t="s">
        <v>7337</v>
      </c>
      <c r="B618" s="429" t="s">
        <v>8558</v>
      </c>
      <c r="C618" s="209">
        <v>98243.44</v>
      </c>
      <c r="D618" s="224">
        <v>0</v>
      </c>
      <c r="E618" s="45">
        <f t="shared" si="108"/>
        <v>0</v>
      </c>
      <c r="F618" s="46">
        <f t="shared" si="107"/>
        <v>0</v>
      </c>
      <c r="G618" s="45">
        <f t="shared" si="107"/>
        <v>0</v>
      </c>
    </row>
    <row r="619" spans="1:7" ht="22.5">
      <c r="A619" s="232" t="s">
        <v>7337</v>
      </c>
      <c r="B619" s="235" t="s">
        <v>8492</v>
      </c>
      <c r="C619" s="209">
        <v>28880</v>
      </c>
      <c r="D619" s="224">
        <v>0</v>
      </c>
      <c r="E619" s="45">
        <f>D619*C619</f>
        <v>0</v>
      </c>
      <c r="F619" s="46">
        <f t="shared" si="107"/>
        <v>0</v>
      </c>
      <c r="G619" s="45">
        <f t="shared" si="107"/>
        <v>0</v>
      </c>
    </row>
    <row r="620" spans="1:7" ht="22.5">
      <c r="A620" s="232" t="s">
        <v>7337</v>
      </c>
      <c r="B620" s="444" t="s">
        <v>8493</v>
      </c>
      <c r="C620" s="209">
        <v>5201</v>
      </c>
      <c r="D620" s="224">
        <v>0</v>
      </c>
      <c r="E620" s="45">
        <f>D620*C620</f>
        <v>0</v>
      </c>
      <c r="F620" s="46">
        <f t="shared" si="107"/>
        <v>0</v>
      </c>
      <c r="G620" s="45">
        <f t="shared" si="107"/>
        <v>0</v>
      </c>
    </row>
    <row r="621" spans="1:7" ht="22.5">
      <c r="A621" s="232" t="s">
        <v>7337</v>
      </c>
      <c r="B621" s="429" t="s">
        <v>8564</v>
      </c>
      <c r="C621" s="209">
        <v>1105.28</v>
      </c>
      <c r="D621" s="224">
        <v>0</v>
      </c>
      <c r="E621" s="45">
        <f t="shared" ref="E621:E627" si="109">D621*C621</f>
        <v>0</v>
      </c>
      <c r="F621" s="46">
        <f t="shared" si="107"/>
        <v>0</v>
      </c>
      <c r="G621" s="45">
        <f t="shared" si="107"/>
        <v>0</v>
      </c>
    </row>
    <row r="622" spans="1:7" ht="22.5">
      <c r="A622" s="232" t="s">
        <v>7337</v>
      </c>
      <c r="B622" s="429" t="s">
        <v>8565</v>
      </c>
      <c r="C622" s="209">
        <v>447.7</v>
      </c>
      <c r="D622" s="224">
        <v>0</v>
      </c>
      <c r="E622" s="45">
        <f t="shared" si="109"/>
        <v>0</v>
      </c>
      <c r="F622" s="46">
        <f t="shared" si="107"/>
        <v>0</v>
      </c>
      <c r="G622" s="45">
        <f t="shared" si="107"/>
        <v>0</v>
      </c>
    </row>
    <row r="623" spans="1:7">
      <c r="A623" s="232" t="s">
        <v>7337</v>
      </c>
      <c r="B623" s="429" t="s">
        <v>8559</v>
      </c>
      <c r="C623" s="389">
        <v>1306.6400000000001</v>
      </c>
      <c r="D623" s="224">
        <v>0</v>
      </c>
      <c r="E623" s="45">
        <f t="shared" si="109"/>
        <v>0</v>
      </c>
      <c r="F623" s="46">
        <f t="shared" si="107"/>
        <v>0</v>
      </c>
      <c r="G623" s="45">
        <f t="shared" si="107"/>
        <v>0</v>
      </c>
    </row>
    <row r="624" spans="1:7">
      <c r="A624" s="232" t="s">
        <v>7337</v>
      </c>
      <c r="B624" s="429" t="s">
        <v>8560</v>
      </c>
      <c r="C624" s="389">
        <v>2358.37</v>
      </c>
      <c r="D624" s="224">
        <v>0</v>
      </c>
      <c r="E624" s="45">
        <f t="shared" si="109"/>
        <v>0</v>
      </c>
      <c r="F624" s="46">
        <f t="shared" si="107"/>
        <v>0</v>
      </c>
      <c r="G624" s="45">
        <f t="shared" si="107"/>
        <v>0</v>
      </c>
    </row>
    <row r="625" spans="1:7">
      <c r="A625" s="231" t="s">
        <v>7337</v>
      </c>
      <c r="B625" s="429" t="s">
        <v>8561</v>
      </c>
      <c r="C625" s="389">
        <v>3532.2</v>
      </c>
      <c r="D625" s="224">
        <v>0</v>
      </c>
      <c r="E625" s="45">
        <f t="shared" si="109"/>
        <v>0</v>
      </c>
      <c r="F625" s="46">
        <f t="shared" si="107"/>
        <v>0</v>
      </c>
      <c r="G625" s="45">
        <f t="shared" si="107"/>
        <v>0</v>
      </c>
    </row>
    <row r="626" spans="1:7">
      <c r="A626" s="232" t="s">
        <v>7337</v>
      </c>
      <c r="B626" s="429" t="s">
        <v>8562</v>
      </c>
      <c r="C626" s="389">
        <v>1690.05</v>
      </c>
      <c r="D626" s="224">
        <v>0</v>
      </c>
      <c r="E626" s="45">
        <f t="shared" si="109"/>
        <v>0</v>
      </c>
      <c r="F626" s="46">
        <f t="shared" si="107"/>
        <v>0</v>
      </c>
      <c r="G626" s="45">
        <f t="shared" si="107"/>
        <v>0</v>
      </c>
    </row>
    <row r="627" spans="1:7">
      <c r="A627" s="232" t="s">
        <v>7337</v>
      </c>
      <c r="B627" s="429" t="s">
        <v>8563</v>
      </c>
      <c r="C627" s="389">
        <v>4716.75</v>
      </c>
      <c r="D627" s="224">
        <v>0</v>
      </c>
      <c r="E627" s="45">
        <f t="shared" si="109"/>
        <v>0</v>
      </c>
      <c r="F627" s="46">
        <f t="shared" si="107"/>
        <v>0</v>
      </c>
      <c r="G627" s="45">
        <f t="shared" si="107"/>
        <v>0</v>
      </c>
    </row>
    <row r="628" spans="1:7">
      <c r="A628" s="231" t="s">
        <v>7337</v>
      </c>
      <c r="B628" s="444" t="s">
        <v>8001</v>
      </c>
      <c r="C628" s="209">
        <v>34000</v>
      </c>
      <c r="D628" s="224">
        <v>0</v>
      </c>
      <c r="E628" s="45">
        <f t="shared" ref="E628:E629" si="110">D628*C628</f>
        <v>0</v>
      </c>
      <c r="F628" s="46">
        <f t="shared" ref="F628:F629" si="111">D628/12</f>
        <v>0</v>
      </c>
      <c r="G628" s="45">
        <f t="shared" ref="G628:G629" si="112">E628/12</f>
        <v>0</v>
      </c>
    </row>
    <row r="629" spans="1:7">
      <c r="A629" s="231" t="s">
        <v>7337</v>
      </c>
      <c r="B629" s="444" t="s">
        <v>8002</v>
      </c>
      <c r="C629" s="209">
        <v>66000</v>
      </c>
      <c r="D629" s="224">
        <v>0</v>
      </c>
      <c r="E629" s="45">
        <f t="shared" si="110"/>
        <v>0</v>
      </c>
      <c r="F629" s="46">
        <f t="shared" si="111"/>
        <v>0</v>
      </c>
      <c r="G629" s="45">
        <f t="shared" si="112"/>
        <v>0</v>
      </c>
    </row>
    <row r="630" spans="1:7">
      <c r="A630" s="231" t="s">
        <v>7337</v>
      </c>
      <c r="B630" s="235" t="s">
        <v>7475</v>
      </c>
      <c r="C630" s="209">
        <v>6200</v>
      </c>
      <c r="D630" s="214">
        <v>0</v>
      </c>
      <c r="E630" s="45">
        <f>D630*C630</f>
        <v>0</v>
      </c>
      <c r="F630" s="46">
        <f t="shared" ref="F630:G663" si="113">D630/12</f>
        <v>0</v>
      </c>
      <c r="G630" s="45">
        <f t="shared" si="113"/>
        <v>0</v>
      </c>
    </row>
    <row r="631" spans="1:7">
      <c r="A631" s="231" t="s">
        <v>7337</v>
      </c>
      <c r="B631" s="235" t="s">
        <v>7476</v>
      </c>
      <c r="C631" s="209">
        <v>2000</v>
      </c>
      <c r="D631" s="208">
        <v>0</v>
      </c>
      <c r="E631" s="45">
        <f>D631*C631</f>
        <v>0</v>
      </c>
      <c r="F631" s="46">
        <f t="shared" si="113"/>
        <v>0</v>
      </c>
      <c r="G631" s="45">
        <f t="shared" si="113"/>
        <v>0</v>
      </c>
    </row>
    <row r="632" spans="1:7" ht="22.5">
      <c r="A632" s="397" t="s">
        <v>7337</v>
      </c>
      <c r="B632" s="335" t="s">
        <v>8494</v>
      </c>
      <c r="C632" s="209">
        <v>36697.85</v>
      </c>
      <c r="D632" s="208">
        <v>0</v>
      </c>
      <c r="E632" s="45">
        <f>D632*C632</f>
        <v>0</v>
      </c>
      <c r="F632" s="46">
        <f t="shared" si="113"/>
        <v>0</v>
      </c>
      <c r="G632" s="45">
        <f t="shared" si="113"/>
        <v>0</v>
      </c>
    </row>
    <row r="633" spans="1:7">
      <c r="A633" s="397" t="s">
        <v>7337</v>
      </c>
      <c r="B633" s="335" t="s">
        <v>7486</v>
      </c>
      <c r="C633" s="209">
        <v>450</v>
      </c>
      <c r="D633" s="208">
        <v>0</v>
      </c>
      <c r="E633" s="45">
        <f>D633*C633</f>
        <v>0</v>
      </c>
      <c r="F633" s="46">
        <f t="shared" si="113"/>
        <v>0</v>
      </c>
      <c r="G633" s="45">
        <f t="shared" si="113"/>
        <v>0</v>
      </c>
    </row>
    <row r="634" spans="1:7">
      <c r="A634" s="397" t="s">
        <v>7337</v>
      </c>
      <c r="B634" s="335" t="s">
        <v>7487</v>
      </c>
      <c r="C634" s="209">
        <v>3500</v>
      </c>
      <c r="D634" s="208">
        <v>0</v>
      </c>
      <c r="E634" s="45">
        <f t="shared" ref="E634:E662" si="114">D634*C634</f>
        <v>0</v>
      </c>
      <c r="F634" s="46">
        <f t="shared" si="113"/>
        <v>0</v>
      </c>
      <c r="G634" s="45">
        <f t="shared" si="113"/>
        <v>0</v>
      </c>
    </row>
    <row r="635" spans="1:7">
      <c r="A635" s="397" t="s">
        <v>7337</v>
      </c>
      <c r="B635" s="429" t="s">
        <v>8131</v>
      </c>
      <c r="C635" s="389">
        <v>27240.69</v>
      </c>
      <c r="D635" s="208">
        <v>0</v>
      </c>
      <c r="E635" s="45">
        <f t="shared" si="114"/>
        <v>0</v>
      </c>
      <c r="F635" s="46">
        <f t="shared" si="113"/>
        <v>0</v>
      </c>
      <c r="G635" s="45">
        <f t="shared" si="113"/>
        <v>0</v>
      </c>
    </row>
    <row r="636" spans="1:7">
      <c r="A636" s="397" t="s">
        <v>7337</v>
      </c>
      <c r="B636" s="429" t="s">
        <v>8132</v>
      </c>
      <c r="C636" s="389">
        <v>20517.71</v>
      </c>
      <c r="D636" s="208">
        <v>0</v>
      </c>
      <c r="E636" s="45">
        <f t="shared" si="114"/>
        <v>0</v>
      </c>
      <c r="F636" s="46">
        <f t="shared" si="113"/>
        <v>0</v>
      </c>
      <c r="G636" s="45">
        <f t="shared" si="113"/>
        <v>0</v>
      </c>
    </row>
    <row r="637" spans="1:7">
      <c r="A637" s="397" t="s">
        <v>7337</v>
      </c>
      <c r="B637" s="429" t="s">
        <v>8133</v>
      </c>
      <c r="C637" s="389">
        <v>31322.06</v>
      </c>
      <c r="D637" s="208">
        <v>0</v>
      </c>
      <c r="E637" s="45">
        <f t="shared" si="114"/>
        <v>0</v>
      </c>
      <c r="F637" s="46">
        <f t="shared" si="113"/>
        <v>0</v>
      </c>
      <c r="G637" s="45">
        <f t="shared" si="113"/>
        <v>0</v>
      </c>
    </row>
    <row r="638" spans="1:7">
      <c r="A638" s="397" t="s">
        <v>7337</v>
      </c>
      <c r="B638" s="429" t="s">
        <v>8134</v>
      </c>
      <c r="C638" s="389">
        <v>22566.94</v>
      </c>
      <c r="D638" s="208">
        <v>0</v>
      </c>
      <c r="E638" s="45">
        <f t="shared" si="114"/>
        <v>0</v>
      </c>
      <c r="F638" s="46">
        <f t="shared" si="113"/>
        <v>0</v>
      </c>
      <c r="G638" s="45">
        <f t="shared" si="113"/>
        <v>0</v>
      </c>
    </row>
    <row r="639" spans="1:7">
      <c r="A639" s="397" t="s">
        <v>7337</v>
      </c>
      <c r="B639" s="429" t="s">
        <v>8135</v>
      </c>
      <c r="C639" s="389">
        <v>35794.68</v>
      </c>
      <c r="D639" s="208">
        <v>0</v>
      </c>
      <c r="E639" s="45">
        <f t="shared" si="114"/>
        <v>0</v>
      </c>
      <c r="F639" s="46">
        <f t="shared" si="113"/>
        <v>0</v>
      </c>
      <c r="G639" s="45">
        <f t="shared" si="113"/>
        <v>0</v>
      </c>
    </row>
    <row r="640" spans="1:7">
      <c r="A640" s="397" t="s">
        <v>7337</v>
      </c>
      <c r="B640" s="429" t="s">
        <v>8136</v>
      </c>
      <c r="C640" s="389">
        <v>35204.68</v>
      </c>
      <c r="D640" s="208">
        <v>0</v>
      </c>
      <c r="E640" s="45">
        <f t="shared" si="114"/>
        <v>0</v>
      </c>
      <c r="F640" s="46">
        <f t="shared" si="113"/>
        <v>0</v>
      </c>
      <c r="G640" s="45">
        <f t="shared" si="113"/>
        <v>0</v>
      </c>
    </row>
    <row r="641" spans="1:7">
      <c r="A641" s="397" t="s">
        <v>7337</v>
      </c>
      <c r="B641" s="429" t="s">
        <v>8137</v>
      </c>
      <c r="C641" s="389">
        <v>40008.94</v>
      </c>
      <c r="D641" s="208">
        <v>0</v>
      </c>
      <c r="E641" s="45">
        <f t="shared" si="114"/>
        <v>0</v>
      </c>
      <c r="F641" s="46">
        <f t="shared" si="113"/>
        <v>0</v>
      </c>
      <c r="G641" s="45">
        <f t="shared" si="113"/>
        <v>0</v>
      </c>
    </row>
    <row r="642" spans="1:7">
      <c r="A642" s="397" t="s">
        <v>7337</v>
      </c>
      <c r="B642" s="429" t="s">
        <v>8138</v>
      </c>
      <c r="C642" s="389">
        <v>27529.03</v>
      </c>
      <c r="D642" s="208">
        <v>0</v>
      </c>
      <c r="E642" s="45">
        <f t="shared" si="114"/>
        <v>0</v>
      </c>
      <c r="F642" s="46">
        <f t="shared" si="113"/>
        <v>0</v>
      </c>
      <c r="G642" s="45">
        <f t="shared" si="113"/>
        <v>0</v>
      </c>
    </row>
    <row r="643" spans="1:7">
      <c r="A643" s="397" t="s">
        <v>7337</v>
      </c>
      <c r="B643" s="429" t="s">
        <v>8139</v>
      </c>
      <c r="C643" s="389">
        <v>26253.72</v>
      </c>
      <c r="D643" s="208">
        <v>0</v>
      </c>
      <c r="E643" s="45">
        <f t="shared" si="114"/>
        <v>0</v>
      </c>
      <c r="F643" s="46">
        <f t="shared" si="113"/>
        <v>0</v>
      </c>
      <c r="G643" s="45">
        <f t="shared" si="113"/>
        <v>0</v>
      </c>
    </row>
    <row r="644" spans="1:7">
      <c r="A644" s="397" t="s">
        <v>7337</v>
      </c>
      <c r="B644" s="429" t="s">
        <v>8140</v>
      </c>
      <c r="C644" s="389">
        <v>45255.87</v>
      </c>
      <c r="D644" s="208">
        <v>0</v>
      </c>
      <c r="E644" s="45">
        <f t="shared" si="114"/>
        <v>0</v>
      </c>
      <c r="F644" s="46">
        <f t="shared" si="113"/>
        <v>0</v>
      </c>
      <c r="G644" s="45">
        <f t="shared" si="113"/>
        <v>0</v>
      </c>
    </row>
    <row r="645" spans="1:7">
      <c r="A645" s="397" t="s">
        <v>7337</v>
      </c>
      <c r="B645" s="429" t="s">
        <v>8141</v>
      </c>
      <c r="C645" s="389">
        <v>34325.25</v>
      </c>
      <c r="D645" s="208">
        <v>0</v>
      </c>
      <c r="E645" s="45">
        <f t="shared" si="114"/>
        <v>0</v>
      </c>
      <c r="F645" s="46">
        <f t="shared" si="113"/>
        <v>0</v>
      </c>
      <c r="G645" s="45">
        <f t="shared" si="113"/>
        <v>0</v>
      </c>
    </row>
    <row r="646" spans="1:7">
      <c r="A646" s="397" t="s">
        <v>7337</v>
      </c>
      <c r="B646" s="429" t="s">
        <v>8142</v>
      </c>
      <c r="C646" s="389">
        <v>35794.68</v>
      </c>
      <c r="D646" s="208">
        <v>0</v>
      </c>
      <c r="E646" s="45">
        <f t="shared" si="114"/>
        <v>0</v>
      </c>
      <c r="F646" s="46">
        <f t="shared" si="113"/>
        <v>0</v>
      </c>
      <c r="G646" s="45">
        <f t="shared" si="113"/>
        <v>0</v>
      </c>
    </row>
    <row r="647" spans="1:7">
      <c r="A647" s="397" t="s">
        <v>7337</v>
      </c>
      <c r="B647" s="429" t="s">
        <v>8143</v>
      </c>
      <c r="C647" s="389">
        <v>31357.42</v>
      </c>
      <c r="D647" s="208">
        <v>0</v>
      </c>
      <c r="E647" s="45">
        <f t="shared" si="114"/>
        <v>0</v>
      </c>
      <c r="F647" s="46">
        <f t="shared" si="113"/>
        <v>0</v>
      </c>
      <c r="G647" s="45">
        <f t="shared" si="113"/>
        <v>0</v>
      </c>
    </row>
    <row r="648" spans="1:7">
      <c r="A648" s="397" t="s">
        <v>7337</v>
      </c>
      <c r="B648" s="429" t="s">
        <v>8144</v>
      </c>
      <c r="C648" s="389">
        <v>48128.22</v>
      </c>
      <c r="D648" s="208">
        <v>0</v>
      </c>
      <c r="E648" s="45">
        <f t="shared" si="114"/>
        <v>0</v>
      </c>
      <c r="F648" s="46">
        <f t="shared" si="113"/>
        <v>0</v>
      </c>
      <c r="G648" s="45">
        <f t="shared" si="113"/>
        <v>0</v>
      </c>
    </row>
    <row r="649" spans="1:7">
      <c r="A649" s="397" t="s">
        <v>7337</v>
      </c>
      <c r="B649" s="429" t="s">
        <v>8145</v>
      </c>
      <c r="C649" s="389">
        <v>41002.83</v>
      </c>
      <c r="D649" s="208">
        <v>0</v>
      </c>
      <c r="E649" s="45">
        <f t="shared" si="114"/>
        <v>0</v>
      </c>
      <c r="F649" s="46">
        <f t="shared" si="113"/>
        <v>0</v>
      </c>
      <c r="G649" s="45">
        <f t="shared" si="113"/>
        <v>0</v>
      </c>
    </row>
    <row r="650" spans="1:7">
      <c r="A650" s="397" t="s">
        <v>7337</v>
      </c>
      <c r="B650" s="429" t="s">
        <v>8495</v>
      </c>
      <c r="C650" s="389">
        <v>44007.68</v>
      </c>
      <c r="D650" s="208">
        <v>0</v>
      </c>
      <c r="E650" s="45">
        <f t="shared" si="114"/>
        <v>0</v>
      </c>
      <c r="F650" s="46">
        <f t="shared" si="113"/>
        <v>0</v>
      </c>
      <c r="G650" s="45">
        <f t="shared" si="113"/>
        <v>0</v>
      </c>
    </row>
    <row r="651" spans="1:7">
      <c r="A651" s="397" t="s">
        <v>7337</v>
      </c>
      <c r="B651" s="429" t="s">
        <v>8146</v>
      </c>
      <c r="C651" s="389">
        <v>9047.02</v>
      </c>
      <c r="D651" s="208">
        <v>0</v>
      </c>
      <c r="E651" s="45">
        <f t="shared" si="114"/>
        <v>0</v>
      </c>
      <c r="F651" s="46">
        <f t="shared" si="113"/>
        <v>0</v>
      </c>
      <c r="G651" s="45">
        <f t="shared" si="113"/>
        <v>0</v>
      </c>
    </row>
    <row r="652" spans="1:7">
      <c r="A652" s="397" t="s">
        <v>7337</v>
      </c>
      <c r="B652" s="429" t="s">
        <v>8147</v>
      </c>
      <c r="C652" s="389">
        <v>11197.75</v>
      </c>
      <c r="D652" s="208">
        <v>0</v>
      </c>
      <c r="E652" s="45">
        <f t="shared" si="114"/>
        <v>0</v>
      </c>
      <c r="F652" s="46">
        <f t="shared" si="113"/>
        <v>0</v>
      </c>
      <c r="G652" s="45">
        <f t="shared" si="113"/>
        <v>0</v>
      </c>
    </row>
    <row r="653" spans="1:7">
      <c r="A653" s="397" t="s">
        <v>7337</v>
      </c>
      <c r="B653" s="429" t="s">
        <v>8157</v>
      </c>
      <c r="C653" s="389">
        <v>16677.5</v>
      </c>
      <c r="D653" s="208">
        <v>0</v>
      </c>
      <c r="E653" s="45">
        <f t="shared" si="114"/>
        <v>0</v>
      </c>
      <c r="F653" s="46">
        <f t="shared" si="113"/>
        <v>0</v>
      </c>
      <c r="G653" s="45">
        <f t="shared" si="113"/>
        <v>0</v>
      </c>
    </row>
    <row r="654" spans="1:7">
      <c r="A654" s="397" t="s">
        <v>7337</v>
      </c>
      <c r="B654" s="429" t="s">
        <v>8496</v>
      </c>
      <c r="C654" s="389">
        <v>11623.36</v>
      </c>
      <c r="D654" s="208">
        <v>0</v>
      </c>
      <c r="E654" s="45">
        <f t="shared" si="114"/>
        <v>0</v>
      </c>
      <c r="F654" s="46">
        <f t="shared" si="113"/>
        <v>0</v>
      </c>
      <c r="G654" s="45">
        <f t="shared" si="113"/>
        <v>0</v>
      </c>
    </row>
    <row r="655" spans="1:7">
      <c r="A655" s="397" t="s">
        <v>7337</v>
      </c>
      <c r="B655" s="429" t="s">
        <v>8148</v>
      </c>
      <c r="C655" s="389">
        <v>5141.82</v>
      </c>
      <c r="D655" s="208">
        <v>0</v>
      </c>
      <c r="E655" s="45">
        <f t="shared" si="114"/>
        <v>0</v>
      </c>
      <c r="F655" s="46">
        <f t="shared" si="113"/>
        <v>0</v>
      </c>
      <c r="G655" s="45">
        <f t="shared" si="113"/>
        <v>0</v>
      </c>
    </row>
    <row r="656" spans="1:7">
      <c r="A656" s="397" t="s">
        <v>7337</v>
      </c>
      <c r="B656" s="429" t="s">
        <v>8149</v>
      </c>
      <c r="C656" s="389">
        <v>4264.2</v>
      </c>
      <c r="D656" s="208">
        <v>0</v>
      </c>
      <c r="E656" s="45">
        <f t="shared" si="114"/>
        <v>0</v>
      </c>
      <c r="F656" s="46">
        <f t="shared" si="113"/>
        <v>0</v>
      </c>
      <c r="G656" s="45">
        <f t="shared" si="113"/>
        <v>0</v>
      </c>
    </row>
    <row r="657" spans="1:7">
      <c r="A657" s="397" t="s">
        <v>7337</v>
      </c>
      <c r="B657" s="429" t="s">
        <v>8150</v>
      </c>
      <c r="C657" s="389">
        <v>6036.54</v>
      </c>
      <c r="D657" s="208">
        <v>0</v>
      </c>
      <c r="E657" s="45">
        <f t="shared" si="114"/>
        <v>0</v>
      </c>
      <c r="F657" s="46">
        <f t="shared" si="113"/>
        <v>0</v>
      </c>
      <c r="G657" s="45">
        <f t="shared" si="113"/>
        <v>0</v>
      </c>
    </row>
    <row r="658" spans="1:7">
      <c r="A658" s="397" t="s">
        <v>7337</v>
      </c>
      <c r="B658" s="429" t="s">
        <v>8151</v>
      </c>
      <c r="C658" s="389">
        <v>22566.94</v>
      </c>
      <c r="D658" s="208">
        <v>0</v>
      </c>
      <c r="E658" s="45">
        <f t="shared" si="114"/>
        <v>0</v>
      </c>
      <c r="F658" s="46">
        <f t="shared" si="113"/>
        <v>0</v>
      </c>
      <c r="G658" s="45">
        <f t="shared" si="113"/>
        <v>0</v>
      </c>
    </row>
    <row r="659" spans="1:7" ht="22.5">
      <c r="A659" s="397" t="s">
        <v>7337</v>
      </c>
      <c r="B659" s="429" t="s">
        <v>8152</v>
      </c>
      <c r="C659" s="389">
        <v>13036.94</v>
      </c>
      <c r="D659" s="208">
        <v>0</v>
      </c>
      <c r="E659" s="45">
        <f t="shared" si="114"/>
        <v>0</v>
      </c>
      <c r="F659" s="46">
        <f t="shared" si="113"/>
        <v>0</v>
      </c>
      <c r="G659" s="45">
        <f t="shared" si="113"/>
        <v>0</v>
      </c>
    </row>
    <row r="660" spans="1:7">
      <c r="A660" s="397" t="s">
        <v>7337</v>
      </c>
      <c r="B660" s="429" t="s">
        <v>8153</v>
      </c>
      <c r="C660" s="389">
        <v>16590.21</v>
      </c>
      <c r="D660" s="208">
        <v>0</v>
      </c>
      <c r="E660" s="45">
        <f t="shared" si="114"/>
        <v>0</v>
      </c>
      <c r="F660" s="46">
        <f t="shared" si="113"/>
        <v>0</v>
      </c>
      <c r="G660" s="45">
        <f t="shared" si="113"/>
        <v>0</v>
      </c>
    </row>
    <row r="661" spans="1:7">
      <c r="A661" s="397" t="s">
        <v>7337</v>
      </c>
      <c r="B661" s="429" t="s">
        <v>8154</v>
      </c>
      <c r="C661" s="389">
        <v>15248</v>
      </c>
      <c r="D661" s="208">
        <v>0</v>
      </c>
      <c r="E661" s="45">
        <f t="shared" si="114"/>
        <v>0</v>
      </c>
      <c r="F661" s="46">
        <f t="shared" si="113"/>
        <v>0</v>
      </c>
      <c r="G661" s="45">
        <f t="shared" si="113"/>
        <v>0</v>
      </c>
    </row>
    <row r="662" spans="1:7">
      <c r="A662" s="397" t="s">
        <v>7337</v>
      </c>
      <c r="B662" s="429" t="s">
        <v>8155</v>
      </c>
      <c r="C662" s="389">
        <v>12244.24</v>
      </c>
      <c r="D662" s="208">
        <v>0</v>
      </c>
      <c r="E662" s="45">
        <f t="shared" si="114"/>
        <v>0</v>
      </c>
      <c r="F662" s="46">
        <f t="shared" si="113"/>
        <v>0</v>
      </c>
      <c r="G662" s="45">
        <f t="shared" si="113"/>
        <v>0</v>
      </c>
    </row>
    <row r="663" spans="1:7">
      <c r="A663" s="397" t="s">
        <v>7337</v>
      </c>
      <c r="B663" s="429" t="s">
        <v>8156</v>
      </c>
      <c r="C663" s="389">
        <v>12823.57</v>
      </c>
      <c r="D663" s="208">
        <v>0</v>
      </c>
      <c r="E663" s="45">
        <f>D663*C663</f>
        <v>0</v>
      </c>
      <c r="F663" s="46">
        <f t="shared" si="113"/>
        <v>0</v>
      </c>
      <c r="G663" s="45">
        <f t="shared" si="113"/>
        <v>0</v>
      </c>
    </row>
    <row r="664" spans="1:7">
      <c r="A664" s="825" t="s">
        <v>1</v>
      </c>
      <c r="B664" s="825"/>
      <c r="C664" s="68">
        <f>SUM(C616:C663)</f>
        <v>1048444.4099999999</v>
      </c>
      <c r="D664" s="338">
        <f>SUM(D616:D663)</f>
        <v>0</v>
      </c>
      <c r="E664" s="68">
        <f>SUM(E616:E663)</f>
        <v>0</v>
      </c>
      <c r="F664" s="338">
        <f>SUM(F616:F663)</f>
        <v>0</v>
      </c>
      <c r="G664" s="68">
        <f>SUM(G616:G663)</f>
        <v>0</v>
      </c>
    </row>
    <row r="665" spans="1:7">
      <c r="A665" s="826"/>
      <c r="B665" s="827"/>
      <c r="C665" s="827"/>
      <c r="D665" s="827"/>
      <c r="E665" s="827"/>
      <c r="F665" s="827"/>
      <c r="G665" s="828"/>
    </row>
    <row r="666" spans="1:7">
      <c r="A666" s="715" t="s">
        <v>8497</v>
      </c>
      <c r="B666" s="715"/>
      <c r="C666" s="242">
        <f>C17+C23+C28+C32+C35+C38+C45+C51+C79+C86+C96+C105+C110+C126+C145+C176+C195+C198+C202+C264+C274+C284+C318+C322+C327+C330+C334+C340+C370+C436+C455+C494+C517+C528+C533+C537+C545+C548+C554+C558+C561+C586+C590+C596+C599+C605+C608+C611+C614+C664</f>
        <v>7765717.3300000038</v>
      </c>
      <c r="D666" s="243">
        <f>D17+D23+D28+D32+D35+D38+D45+D51+D79+D86+D96+D105+D110+D126+D145+D176+D195+D198+D202+D264+D274+D284+D318+D322+D327+D330+D334+D340+D370+D436+D455+D494+D517+D528+D533+D537+D545+D548+D554+D558+D561+D586+D590+D596+D599+D605+D608+D611+D614+D664</f>
        <v>0</v>
      </c>
      <c r="E666" s="242">
        <f>E17+E23+E28+E32+E35+E38+E45+E51+E79+E86+E96+E105+E110+E126+E145+E176+E195+E198+E202+E264+E274+E284+E318+E322+E327+E330+E334+E340+E370+E436+E455+E494+E517+E528+E533+E537+E545+E548+E554+E558+E561+E586+E590+E596+E599+E605+E608+E611+E614+E664</f>
        <v>0</v>
      </c>
      <c r="F666" s="243">
        <f>F17+F23+F28+F32+F35+F38+F45+F51+F79+F86+F96+F105+F110+F126+F145+F176+F195+F198+F202+F264+F274+F284+F318+F322+F327+F330+F334+F340+F370+F436+F455+F494+F517+F528+F533+F537+F545+F548+F554+F558+F561+F586+F590+F596+F599+F605+F608+F611+F614+F664</f>
        <v>0</v>
      </c>
      <c r="G666" s="242">
        <f>G17+G23+G28+G32+G35+G38+G45+G51+G79+G86+G96+G105+G110+G126+G145+G176+G195+G198+G202+G264+G274+G284+G318+G322+G327+G330+G334+G340+G370+G436+G455+G494+G517+G528+G533+G537+G545+G548+G554+G558+G561+G586+G590+G596+G599+G605+G608+G611+G614+G664</f>
        <v>0</v>
      </c>
    </row>
  </sheetData>
  <sortState ref="A16:G663">
    <sortCondition ref="A16:A663"/>
  </sortState>
  <mergeCells count="119">
    <mergeCell ref="A666:B666"/>
    <mergeCell ref="A177:G177"/>
    <mergeCell ref="A199:G199"/>
    <mergeCell ref="A11:G11"/>
    <mergeCell ref="A9:G9"/>
    <mergeCell ref="A1:G1"/>
    <mergeCell ref="A2:G2"/>
    <mergeCell ref="A3:G3"/>
    <mergeCell ref="A5:G5"/>
    <mergeCell ref="A6:G6"/>
    <mergeCell ref="A7:G7"/>
    <mergeCell ref="A13:B14"/>
    <mergeCell ref="C13:C14"/>
    <mergeCell ref="D13:G13"/>
    <mergeCell ref="A15:G15"/>
    <mergeCell ref="A17:B17"/>
    <mergeCell ref="A23:B23"/>
    <mergeCell ref="A35:B35"/>
    <mergeCell ref="A38:B38"/>
    <mergeCell ref="A28:B28"/>
    <mergeCell ref="A32:B32"/>
    <mergeCell ref="A18:G18"/>
    <mergeCell ref="A145:B145"/>
    <mergeCell ref="A146:G146"/>
    <mergeCell ref="A45:B45"/>
    <mergeCell ref="A51:B51"/>
    <mergeCell ref="A52:G52"/>
    <mergeCell ref="A46:G46"/>
    <mergeCell ref="A79:B79"/>
    <mergeCell ref="A24:G24"/>
    <mergeCell ref="A29:G29"/>
    <mergeCell ref="A33:G33"/>
    <mergeCell ref="A39:G39"/>
    <mergeCell ref="A36:G36"/>
    <mergeCell ref="A105:B105"/>
    <mergeCell ref="A110:B110"/>
    <mergeCell ref="A111:G111"/>
    <mergeCell ref="A106:G106"/>
    <mergeCell ref="A126:B126"/>
    <mergeCell ref="A80:G80"/>
    <mergeCell ref="A97:G97"/>
    <mergeCell ref="A87:G87"/>
    <mergeCell ref="A86:B86"/>
    <mergeCell ref="A96:B96"/>
    <mergeCell ref="A202:B202"/>
    <mergeCell ref="A203:G203"/>
    <mergeCell ref="A264:B264"/>
    <mergeCell ref="A265:G265"/>
    <mergeCell ref="A274:B274"/>
    <mergeCell ref="A127:G127"/>
    <mergeCell ref="A176:B176"/>
    <mergeCell ref="A195:B195"/>
    <mergeCell ref="A196:G196"/>
    <mergeCell ref="A198:B198"/>
    <mergeCell ref="A322:B322"/>
    <mergeCell ref="A323:G323"/>
    <mergeCell ref="A327:B327"/>
    <mergeCell ref="A328:G328"/>
    <mergeCell ref="A330:B330"/>
    <mergeCell ref="A275:G275"/>
    <mergeCell ref="A284:B284"/>
    <mergeCell ref="A285:G285"/>
    <mergeCell ref="A318:B318"/>
    <mergeCell ref="A319:G319"/>
    <mergeCell ref="A370:B370"/>
    <mergeCell ref="A371:G371"/>
    <mergeCell ref="A436:B436"/>
    <mergeCell ref="A437:G437"/>
    <mergeCell ref="A455:B455"/>
    <mergeCell ref="A331:G331"/>
    <mergeCell ref="A334:B334"/>
    <mergeCell ref="A335:G335"/>
    <mergeCell ref="A340:B340"/>
    <mergeCell ref="A341:G341"/>
    <mergeCell ref="A528:B528"/>
    <mergeCell ref="A529:G529"/>
    <mergeCell ref="A533:B533"/>
    <mergeCell ref="A534:G534"/>
    <mergeCell ref="A537:B537"/>
    <mergeCell ref="A456:G456"/>
    <mergeCell ref="A494:B494"/>
    <mergeCell ref="A495:G495"/>
    <mergeCell ref="A517:B517"/>
    <mergeCell ref="A518:G518"/>
    <mergeCell ref="A554:B554"/>
    <mergeCell ref="A555:G555"/>
    <mergeCell ref="A558:B558"/>
    <mergeCell ref="A559:G559"/>
    <mergeCell ref="A561:B561"/>
    <mergeCell ref="A538:G538"/>
    <mergeCell ref="A545:B545"/>
    <mergeCell ref="A546:G546"/>
    <mergeCell ref="A548:B548"/>
    <mergeCell ref="A549:G549"/>
    <mergeCell ref="A665:G665"/>
    <mergeCell ref="A606:G606"/>
    <mergeCell ref="A608:B608"/>
    <mergeCell ref="A609:G609"/>
    <mergeCell ref="A611:B611"/>
    <mergeCell ref="A612:G612"/>
    <mergeCell ref="A596:B596"/>
    <mergeCell ref="A597:G597"/>
    <mergeCell ref="A599:B599"/>
    <mergeCell ref="A600:G600"/>
    <mergeCell ref="A605:B605"/>
    <mergeCell ref="A563:G563"/>
    <mergeCell ref="A566:B566"/>
    <mergeCell ref="A568:G568"/>
    <mergeCell ref="A571:B571"/>
    <mergeCell ref="A573:G573"/>
    <mergeCell ref="A582:B582"/>
    <mergeCell ref="A614:B614"/>
    <mergeCell ref="A615:G615"/>
    <mergeCell ref="A664:B664"/>
    <mergeCell ref="A584:G584"/>
    <mergeCell ref="A586:B586"/>
    <mergeCell ref="A587:G587"/>
    <mergeCell ref="A590:B590"/>
    <mergeCell ref="A591:G59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0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CC0000"/>
  </sheetPr>
  <dimension ref="A1:G17"/>
  <sheetViews>
    <sheetView workbookViewId="0">
      <selection activeCell="A106" sqref="A106:H106"/>
    </sheetView>
  </sheetViews>
  <sheetFormatPr defaultRowHeight="15"/>
  <cols>
    <col min="1" max="1" width="12.140625" customWidth="1"/>
    <col min="2" max="2" width="45.140625" customWidth="1"/>
    <col min="3" max="3" width="11.7109375" customWidth="1"/>
    <col min="4" max="4" width="7.42578125" customWidth="1"/>
    <col min="5" max="5" width="12.7109375" customWidth="1"/>
    <col min="6" max="6" width="7.42578125" customWidth="1"/>
    <col min="7" max="7" width="11.42578125" customWidth="1"/>
  </cols>
  <sheetData>
    <row r="1" spans="1:7" ht="15.75">
      <c r="A1" s="630" t="s">
        <v>3812</v>
      </c>
      <c r="B1" s="630"/>
      <c r="C1" s="630"/>
      <c r="D1" s="630"/>
      <c r="E1" s="630"/>
      <c r="F1" s="630"/>
      <c r="G1" s="630"/>
    </row>
    <row r="2" spans="1:7" ht="15.75">
      <c r="A2" s="630" t="s">
        <v>3813</v>
      </c>
      <c r="B2" s="630"/>
      <c r="C2" s="630"/>
      <c r="D2" s="630"/>
      <c r="E2" s="630"/>
      <c r="F2" s="630"/>
      <c r="G2" s="630"/>
    </row>
    <row r="3" spans="1:7" ht="15.75">
      <c r="A3" s="630" t="s">
        <v>3810</v>
      </c>
      <c r="B3" s="630"/>
      <c r="C3" s="630"/>
      <c r="D3" s="630"/>
      <c r="E3" s="630"/>
      <c r="F3" s="630"/>
      <c r="G3" s="630"/>
    </row>
    <row r="5" spans="1:7">
      <c r="A5" s="631" t="str">
        <f>POA!$B$5</f>
        <v>CONTRATUALIZAÇÃO_2025</v>
      </c>
      <c r="B5" s="631"/>
      <c r="C5" s="631"/>
      <c r="D5" s="631"/>
      <c r="E5" s="631"/>
      <c r="F5" s="631"/>
      <c r="G5" s="631"/>
    </row>
    <row r="6" spans="1:7">
      <c r="A6" s="631" t="str">
        <f>POA!$B$6</f>
        <v>CNES_ESTABELECIMENTO</v>
      </c>
      <c r="B6" s="631"/>
      <c r="C6" s="631"/>
      <c r="D6" s="631"/>
      <c r="E6" s="631"/>
      <c r="F6" s="631"/>
      <c r="G6" s="631"/>
    </row>
    <row r="7" spans="1:7">
      <c r="A7" s="631" t="str">
        <f>POA!$B$7</f>
        <v>CONTRATO Nº</v>
      </c>
      <c r="B7" s="631"/>
      <c r="C7" s="631"/>
      <c r="D7" s="631"/>
      <c r="E7" s="631"/>
      <c r="F7" s="631"/>
      <c r="G7" s="631"/>
    </row>
    <row r="9" spans="1:7">
      <c r="A9" s="819" t="str">
        <f>'+S_I'!A9:G9</f>
        <v>PORTARIA MAIS SAÚDE - SESAU Nº 3.509_23.04.2025 (DOE 24.04.2025)</v>
      </c>
      <c r="B9" s="819"/>
      <c r="C9" s="819"/>
      <c r="D9" s="819"/>
      <c r="E9" s="819"/>
      <c r="F9" s="819"/>
      <c r="G9" s="819"/>
    </row>
    <row r="11" spans="1:7">
      <c r="A11" s="818" t="s">
        <v>7199</v>
      </c>
      <c r="B11" s="818"/>
      <c r="C11" s="818"/>
      <c r="D11" s="818"/>
      <c r="E11" s="818"/>
      <c r="F11" s="818"/>
      <c r="G11" s="818"/>
    </row>
    <row r="13" spans="1:7">
      <c r="A13" s="564" t="s">
        <v>7374</v>
      </c>
      <c r="B13" s="570"/>
      <c r="C13" s="644" t="s">
        <v>7203</v>
      </c>
      <c r="D13" s="570" t="str">
        <f>A6</f>
        <v>CNES_ESTABELECIMENTO</v>
      </c>
      <c r="E13" s="570"/>
      <c r="F13" s="570"/>
      <c r="G13" s="570"/>
    </row>
    <row r="14" spans="1:7" ht="22.5">
      <c r="A14" s="570"/>
      <c r="B14" s="570"/>
      <c r="C14" s="644"/>
      <c r="D14" s="58" t="s">
        <v>12</v>
      </c>
      <c r="E14" s="59" t="s">
        <v>3815</v>
      </c>
      <c r="F14" s="60" t="s">
        <v>3756</v>
      </c>
      <c r="G14" s="59" t="s">
        <v>3814</v>
      </c>
    </row>
    <row r="15" spans="1:7" ht="20.25" customHeight="1">
      <c r="A15" s="210"/>
      <c r="B15" s="222" t="s">
        <v>7375</v>
      </c>
      <c r="C15" s="209">
        <v>1000</v>
      </c>
      <c r="D15" s="208">
        <v>0</v>
      </c>
      <c r="E15" s="45">
        <f t="shared" ref="E15:E16" si="0">D15*C15</f>
        <v>0</v>
      </c>
      <c r="F15" s="46">
        <f t="shared" ref="F15:G16" si="1">D15/12</f>
        <v>0</v>
      </c>
      <c r="G15" s="45">
        <f t="shared" si="1"/>
        <v>0</v>
      </c>
    </row>
    <row r="16" spans="1:7" ht="20.25" customHeight="1">
      <c r="A16" s="210"/>
      <c r="B16" s="222" t="s">
        <v>7376</v>
      </c>
      <c r="C16" s="209">
        <v>280</v>
      </c>
      <c r="D16" s="208">
        <v>0</v>
      </c>
      <c r="E16" s="45">
        <f t="shared" si="0"/>
        <v>0</v>
      </c>
      <c r="F16" s="46">
        <f t="shared" si="1"/>
        <v>0</v>
      </c>
      <c r="G16" s="45">
        <f t="shared" si="1"/>
        <v>0</v>
      </c>
    </row>
    <row r="17" spans="1:7">
      <c r="A17" s="715" t="s">
        <v>7377</v>
      </c>
      <c r="B17" s="715"/>
      <c r="C17" s="242">
        <f>C15+C16</f>
        <v>1280</v>
      </c>
      <c r="D17" s="243">
        <f>D15+D16</f>
        <v>0</v>
      </c>
      <c r="E17" s="242">
        <f>E15+E16</f>
        <v>0</v>
      </c>
      <c r="F17" s="243">
        <f>F15+F16</f>
        <v>0</v>
      </c>
      <c r="G17" s="242">
        <f>G15+G16</f>
        <v>0</v>
      </c>
    </row>
  </sheetData>
  <mergeCells count="12">
    <mergeCell ref="A17:B17"/>
    <mergeCell ref="A13:B14"/>
    <mergeCell ref="C13:C14"/>
    <mergeCell ref="D13:G13"/>
    <mergeCell ref="A11:G11"/>
    <mergeCell ref="A9:G9"/>
    <mergeCell ref="A1:G1"/>
    <mergeCell ref="A2:G2"/>
    <mergeCell ref="A3:G3"/>
    <mergeCell ref="A5:G5"/>
    <mergeCell ref="A6:G6"/>
    <mergeCell ref="A7:G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D60093"/>
  </sheetPr>
  <dimension ref="A1:G19"/>
  <sheetViews>
    <sheetView workbookViewId="0">
      <selection activeCell="A106" sqref="A106:H106"/>
    </sheetView>
  </sheetViews>
  <sheetFormatPr defaultRowHeight="15"/>
  <cols>
    <col min="1" max="1" width="12.140625" customWidth="1"/>
    <col min="2" max="2" width="49.140625" customWidth="1"/>
    <col min="3" max="3" width="11.7109375" customWidth="1"/>
    <col min="4" max="4" width="7.42578125" customWidth="1"/>
    <col min="5" max="5" width="13.42578125" customWidth="1"/>
    <col min="6" max="6" width="7.42578125" customWidth="1"/>
    <col min="7" max="7" width="11.42578125" customWidth="1"/>
  </cols>
  <sheetData>
    <row r="1" spans="1:7" ht="15.75">
      <c r="A1" s="630" t="s">
        <v>3812</v>
      </c>
      <c r="B1" s="630"/>
      <c r="C1" s="630"/>
      <c r="D1" s="630"/>
      <c r="E1" s="630"/>
      <c r="F1" s="630"/>
      <c r="G1" s="630"/>
    </row>
    <row r="2" spans="1:7" ht="15.75">
      <c r="A2" s="630" t="s">
        <v>3813</v>
      </c>
      <c r="B2" s="630"/>
      <c r="C2" s="630"/>
      <c r="D2" s="630"/>
      <c r="E2" s="630"/>
      <c r="F2" s="630"/>
      <c r="G2" s="630"/>
    </row>
    <row r="3" spans="1:7" ht="15.75">
      <c r="A3" s="630" t="s">
        <v>3810</v>
      </c>
      <c r="B3" s="630"/>
      <c r="C3" s="630"/>
      <c r="D3" s="630"/>
      <c r="E3" s="630"/>
      <c r="F3" s="630"/>
      <c r="G3" s="630"/>
    </row>
    <row r="5" spans="1:7">
      <c r="A5" s="631" t="str">
        <f>POA!$B$5</f>
        <v>CONTRATUALIZAÇÃO_2025</v>
      </c>
      <c r="B5" s="631"/>
      <c r="C5" s="631"/>
      <c r="D5" s="631"/>
      <c r="E5" s="631"/>
      <c r="F5" s="631"/>
      <c r="G5" s="631"/>
    </row>
    <row r="6" spans="1:7">
      <c r="A6" s="631" t="str">
        <f>POA!$B$6</f>
        <v>CNES_ESTABELECIMENTO</v>
      </c>
      <c r="B6" s="631"/>
      <c r="C6" s="631"/>
      <c r="D6" s="631"/>
      <c r="E6" s="631"/>
      <c r="F6" s="631"/>
      <c r="G6" s="631"/>
    </row>
    <row r="7" spans="1:7">
      <c r="A7" s="631" t="str">
        <f>POA!$B$7</f>
        <v>CONTRATO Nº</v>
      </c>
      <c r="B7" s="631"/>
      <c r="C7" s="631"/>
      <c r="D7" s="631"/>
      <c r="E7" s="631"/>
      <c r="F7" s="631"/>
      <c r="G7" s="631"/>
    </row>
    <row r="9" spans="1:7">
      <c r="A9" s="819" t="str">
        <f>'+S_I'!A9:G9</f>
        <v>PORTARIA MAIS SAÚDE - SESAU Nº 3.509_23.04.2025 (DOE 24.04.2025)</v>
      </c>
      <c r="B9" s="819"/>
      <c r="C9" s="819"/>
      <c r="D9" s="819"/>
      <c r="E9" s="819"/>
      <c r="F9" s="819"/>
      <c r="G9" s="819"/>
    </row>
    <row r="11" spans="1:7">
      <c r="A11" s="818" t="s">
        <v>7200</v>
      </c>
      <c r="B11" s="818"/>
      <c r="C11" s="818"/>
      <c r="D11" s="818"/>
      <c r="E11" s="818"/>
      <c r="F11" s="818"/>
      <c r="G11" s="818"/>
    </row>
    <row r="13" spans="1:7">
      <c r="A13" s="564" t="s">
        <v>7378</v>
      </c>
      <c r="B13" s="570"/>
      <c r="C13" s="644" t="s">
        <v>7203</v>
      </c>
      <c r="D13" s="570" t="str">
        <f>A6</f>
        <v>CNES_ESTABELECIMENTO</v>
      </c>
      <c r="E13" s="570"/>
      <c r="F13" s="570"/>
      <c r="G13" s="570"/>
    </row>
    <row r="14" spans="1:7" ht="22.5">
      <c r="A14" s="570"/>
      <c r="B14" s="570"/>
      <c r="C14" s="644"/>
      <c r="D14" s="58" t="s">
        <v>12</v>
      </c>
      <c r="E14" s="59" t="s">
        <v>3815</v>
      </c>
      <c r="F14" s="60" t="s">
        <v>3756</v>
      </c>
      <c r="G14" s="59" t="s">
        <v>3814</v>
      </c>
    </row>
    <row r="15" spans="1:7" ht="20.25" customHeight="1">
      <c r="A15" s="210"/>
      <c r="B15" s="222" t="s">
        <v>7379</v>
      </c>
      <c r="C15" s="209">
        <v>9041.35</v>
      </c>
      <c r="D15" s="208">
        <v>0</v>
      </c>
      <c r="E15" s="45">
        <f t="shared" ref="E15:E18" si="0">D15*C15</f>
        <v>0</v>
      </c>
      <c r="F15" s="46">
        <f t="shared" ref="F15:G18" si="1">D15/12</f>
        <v>0</v>
      </c>
      <c r="G15" s="45">
        <f t="shared" si="1"/>
        <v>0</v>
      </c>
    </row>
    <row r="16" spans="1:7" ht="20.25" customHeight="1">
      <c r="A16" s="210"/>
      <c r="B16" s="210" t="s">
        <v>7380</v>
      </c>
      <c r="C16" s="223">
        <v>9027.9599999999991</v>
      </c>
      <c r="D16" s="208">
        <v>0</v>
      </c>
      <c r="E16" s="45">
        <f t="shared" si="0"/>
        <v>0</v>
      </c>
      <c r="F16" s="46">
        <f t="shared" si="1"/>
        <v>0</v>
      </c>
      <c r="G16" s="45">
        <f t="shared" si="1"/>
        <v>0</v>
      </c>
    </row>
    <row r="17" spans="1:7" ht="20.25" customHeight="1">
      <c r="A17" s="210"/>
      <c r="B17" s="210" t="s">
        <v>7381</v>
      </c>
      <c r="C17" s="223">
        <v>10212.299999999999</v>
      </c>
      <c r="D17" s="208">
        <v>0</v>
      </c>
      <c r="E17" s="45">
        <f t="shared" si="0"/>
        <v>0</v>
      </c>
      <c r="F17" s="46">
        <f t="shared" si="1"/>
        <v>0</v>
      </c>
      <c r="G17" s="45">
        <f t="shared" si="1"/>
        <v>0</v>
      </c>
    </row>
    <row r="18" spans="1:7" ht="20.25" customHeight="1">
      <c r="A18" s="210"/>
      <c r="B18" s="222" t="s">
        <v>7382</v>
      </c>
      <c r="C18" s="209">
        <v>11916.79</v>
      </c>
      <c r="D18" s="208">
        <v>0</v>
      </c>
      <c r="E18" s="45">
        <f t="shared" si="0"/>
        <v>0</v>
      </c>
      <c r="F18" s="46">
        <f t="shared" si="1"/>
        <v>0</v>
      </c>
      <c r="G18" s="45">
        <f t="shared" si="1"/>
        <v>0</v>
      </c>
    </row>
    <row r="19" spans="1:7">
      <c r="A19" s="715" t="s">
        <v>7383</v>
      </c>
      <c r="B19" s="715"/>
      <c r="C19" s="242">
        <f>SUM(C15:C18)</f>
        <v>40198.399999999994</v>
      </c>
      <c r="D19" s="243">
        <f>SUM(D15:D18)</f>
        <v>0</v>
      </c>
      <c r="E19" s="242">
        <f>SUM(E15:E18)</f>
        <v>0</v>
      </c>
      <c r="F19" s="243">
        <f>SUM(F15:F18)</f>
        <v>0</v>
      </c>
      <c r="G19" s="242">
        <f>SUM(G15:G18)</f>
        <v>0</v>
      </c>
    </row>
  </sheetData>
  <mergeCells count="12">
    <mergeCell ref="A19:B19"/>
    <mergeCell ref="A13:B14"/>
    <mergeCell ref="C13:C14"/>
    <mergeCell ref="D13:G13"/>
    <mergeCell ref="A11:G11"/>
    <mergeCell ref="A9:G9"/>
    <mergeCell ref="A1:G1"/>
    <mergeCell ref="A2:G2"/>
    <mergeCell ref="A3:G3"/>
    <mergeCell ref="A5:G5"/>
    <mergeCell ref="A6:G6"/>
    <mergeCell ref="A7:G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G32"/>
  <sheetViews>
    <sheetView topLeftCell="A13" zoomScale="115" zoomScaleNormal="115" workbookViewId="0">
      <selection activeCell="A106" sqref="A106:H106"/>
    </sheetView>
  </sheetViews>
  <sheetFormatPr defaultRowHeight="15"/>
  <cols>
    <col min="1" max="1" width="12.140625" customWidth="1"/>
    <col min="2" max="2" width="51" customWidth="1"/>
    <col min="3" max="3" width="10.7109375" bestFit="1" customWidth="1"/>
    <col min="4" max="7" width="5.7109375" bestFit="1" customWidth="1"/>
  </cols>
  <sheetData>
    <row r="1" spans="1:7" ht="15.75">
      <c r="A1" s="630" t="s">
        <v>3812</v>
      </c>
      <c r="B1" s="630"/>
      <c r="C1" s="630"/>
      <c r="D1" s="630"/>
      <c r="E1" s="630"/>
      <c r="F1" s="630"/>
      <c r="G1" s="630"/>
    </row>
    <row r="2" spans="1:7" ht="15.75">
      <c r="A2" s="630" t="s">
        <v>3813</v>
      </c>
      <c r="B2" s="630"/>
      <c r="C2" s="630"/>
      <c r="D2" s="630"/>
      <c r="E2" s="630"/>
      <c r="F2" s="630"/>
      <c r="G2" s="630"/>
    </row>
    <row r="3" spans="1:7" ht="15.75">
      <c r="A3" s="630" t="s">
        <v>3810</v>
      </c>
      <c r="B3" s="630"/>
      <c r="C3" s="630"/>
      <c r="D3" s="630"/>
      <c r="E3" s="630"/>
      <c r="F3" s="630"/>
      <c r="G3" s="630"/>
    </row>
    <row r="5" spans="1:7">
      <c r="A5" s="631" t="str">
        <f>POA!$B$5</f>
        <v>CONTRATUALIZAÇÃO_2025</v>
      </c>
      <c r="B5" s="631"/>
      <c r="C5" s="631"/>
      <c r="D5" s="631"/>
      <c r="E5" s="631"/>
      <c r="F5" s="631"/>
      <c r="G5" s="631"/>
    </row>
    <row r="6" spans="1:7">
      <c r="A6" s="631" t="str">
        <f>POA!$B$6</f>
        <v>CNES_ESTABELECIMENTO</v>
      </c>
      <c r="B6" s="631"/>
      <c r="C6" s="631"/>
      <c r="D6" s="631"/>
      <c r="E6" s="631"/>
      <c r="F6" s="631"/>
      <c r="G6" s="631"/>
    </row>
    <row r="7" spans="1:7">
      <c r="A7" s="631" t="str">
        <f>POA!$B$7</f>
        <v>CONTRATO Nº</v>
      </c>
      <c r="B7" s="631"/>
      <c r="C7" s="631"/>
      <c r="D7" s="631"/>
      <c r="E7" s="631"/>
      <c r="F7" s="631"/>
      <c r="G7" s="631"/>
    </row>
    <row r="9" spans="1:7">
      <c r="A9" s="819" t="str">
        <f>'+S_I'!A9:G9</f>
        <v>PORTARIA MAIS SAÚDE - SESAU Nº 3.509_23.04.2025 (DOE 24.04.2025)</v>
      </c>
      <c r="B9" s="819"/>
      <c r="C9" s="819"/>
      <c r="D9" s="819"/>
      <c r="E9" s="819"/>
      <c r="F9" s="819"/>
      <c r="G9" s="819"/>
    </row>
    <row r="11" spans="1:7">
      <c r="A11" s="818" t="s">
        <v>7201</v>
      </c>
      <c r="B11" s="818"/>
      <c r="C11" s="818"/>
      <c r="D11" s="818"/>
      <c r="E11" s="818"/>
      <c r="F11" s="818"/>
      <c r="G11" s="818"/>
    </row>
    <row r="13" spans="1:7">
      <c r="A13" s="564" t="s">
        <v>7384</v>
      </c>
      <c r="B13" s="570"/>
      <c r="C13" s="644" t="s">
        <v>7203</v>
      </c>
      <c r="D13" s="570" t="str">
        <f>A6</f>
        <v>CNES_ESTABELECIMENTO</v>
      </c>
      <c r="E13" s="570"/>
      <c r="F13" s="570"/>
      <c r="G13" s="570"/>
    </row>
    <row r="14" spans="1:7" ht="22.5">
      <c r="A14" s="570"/>
      <c r="B14" s="570"/>
      <c r="C14" s="644"/>
      <c r="D14" s="58" t="s">
        <v>12</v>
      </c>
      <c r="E14" s="59" t="s">
        <v>3815</v>
      </c>
      <c r="F14" s="60" t="s">
        <v>3756</v>
      </c>
      <c r="G14" s="59" t="s">
        <v>3814</v>
      </c>
    </row>
    <row r="15" spans="1:7">
      <c r="A15" s="333" t="s">
        <v>1607</v>
      </c>
      <c r="B15" s="211" t="s">
        <v>7395</v>
      </c>
      <c r="C15" s="209">
        <v>709.35</v>
      </c>
      <c r="D15" s="214">
        <f>POA!E3611</f>
        <v>0</v>
      </c>
      <c r="E15" s="45">
        <f t="shared" ref="E15" si="0">D15*C15</f>
        <v>0</v>
      </c>
      <c r="F15" s="46">
        <f t="shared" ref="F15" si="1">D15/12</f>
        <v>0</v>
      </c>
      <c r="G15" s="45">
        <f t="shared" ref="G15" si="2">E15/12</f>
        <v>0</v>
      </c>
    </row>
    <row r="16" spans="1:7" ht="33.75">
      <c r="A16" s="333" t="s">
        <v>3451</v>
      </c>
      <c r="B16" s="222" t="s">
        <v>7396</v>
      </c>
      <c r="C16" s="209">
        <v>184.5</v>
      </c>
      <c r="D16" s="214">
        <f>POA!E2415</f>
        <v>0</v>
      </c>
      <c r="E16" s="45">
        <f>D16*C16</f>
        <v>0</v>
      </c>
      <c r="F16" s="46">
        <f t="shared" ref="F16:G18" si="3">D16/12</f>
        <v>0</v>
      </c>
      <c r="G16" s="45">
        <f t="shared" si="3"/>
        <v>0</v>
      </c>
    </row>
    <row r="17" spans="1:7" ht="33.75">
      <c r="A17" s="333" t="s">
        <v>3453</v>
      </c>
      <c r="B17" s="222" t="s">
        <v>7397</v>
      </c>
      <c r="C17" s="209">
        <v>598.02</v>
      </c>
      <c r="D17" s="214">
        <f>POA!E2417</f>
        <v>0</v>
      </c>
      <c r="E17" s="45">
        <f>D17*C17</f>
        <v>0</v>
      </c>
      <c r="F17" s="46">
        <f t="shared" si="3"/>
        <v>0</v>
      </c>
      <c r="G17" s="45">
        <f t="shared" si="3"/>
        <v>0</v>
      </c>
    </row>
    <row r="18" spans="1:7" ht="33.75">
      <c r="A18" s="333" t="s">
        <v>3455</v>
      </c>
      <c r="B18" s="211" t="s">
        <v>7398</v>
      </c>
      <c r="C18" s="209">
        <v>35</v>
      </c>
      <c r="D18" s="214">
        <f>POA!E2206</f>
        <v>0</v>
      </c>
      <c r="E18" s="45">
        <f>D18*C18</f>
        <v>0</v>
      </c>
      <c r="F18" s="46">
        <f t="shared" si="3"/>
        <v>0</v>
      </c>
      <c r="G18" s="45">
        <f t="shared" si="3"/>
        <v>0</v>
      </c>
    </row>
    <row r="19" spans="1:7" ht="14.65" customHeight="1">
      <c r="A19" s="333" t="s">
        <v>3457</v>
      </c>
      <c r="B19" s="222" t="s">
        <v>7385</v>
      </c>
      <c r="C19" s="209">
        <v>67.2</v>
      </c>
      <c r="D19" s="214">
        <f>POA!E2208</f>
        <v>0</v>
      </c>
      <c r="E19" s="45">
        <f t="shared" ref="E19:E31" si="4">D19*C19</f>
        <v>0</v>
      </c>
      <c r="F19" s="46">
        <f t="shared" ref="F19:G30" si="5">D19/12</f>
        <v>0</v>
      </c>
      <c r="G19" s="45">
        <f t="shared" si="5"/>
        <v>0</v>
      </c>
    </row>
    <row r="20" spans="1:7" ht="14.65" customHeight="1">
      <c r="A20" s="333" t="s">
        <v>3458</v>
      </c>
      <c r="B20" s="222" t="s">
        <v>7386</v>
      </c>
      <c r="C20" s="209">
        <v>91</v>
      </c>
      <c r="D20" s="214">
        <f>POA!E2209</f>
        <v>0</v>
      </c>
      <c r="E20" s="45">
        <f t="shared" si="4"/>
        <v>0</v>
      </c>
      <c r="F20" s="46">
        <f t="shared" si="5"/>
        <v>0</v>
      </c>
      <c r="G20" s="45">
        <f t="shared" si="5"/>
        <v>0</v>
      </c>
    </row>
    <row r="21" spans="1:7" ht="14.65" customHeight="1">
      <c r="A21" s="333" t="s">
        <v>3459</v>
      </c>
      <c r="B21" s="222" t="s">
        <v>7387</v>
      </c>
      <c r="C21" s="209">
        <v>81.2</v>
      </c>
      <c r="D21" s="214">
        <f>POA!E2210</f>
        <v>0</v>
      </c>
      <c r="E21" s="45">
        <f t="shared" si="4"/>
        <v>0</v>
      </c>
      <c r="F21" s="46">
        <f t="shared" si="5"/>
        <v>0</v>
      </c>
      <c r="G21" s="45">
        <f t="shared" si="5"/>
        <v>0</v>
      </c>
    </row>
    <row r="22" spans="1:7" ht="14.65" customHeight="1">
      <c r="A22" s="333" t="s">
        <v>3460</v>
      </c>
      <c r="B22" s="211" t="s">
        <v>7399</v>
      </c>
      <c r="C22" s="209">
        <v>25</v>
      </c>
      <c r="D22" s="214">
        <f>POA!E2211</f>
        <v>0</v>
      </c>
      <c r="E22" s="45">
        <f t="shared" ref="E22:E23" si="6">D22*C22</f>
        <v>0</v>
      </c>
      <c r="F22" s="46">
        <f t="shared" si="5"/>
        <v>0</v>
      </c>
      <c r="G22" s="45">
        <f t="shared" si="5"/>
        <v>0</v>
      </c>
    </row>
    <row r="23" spans="1:7" ht="14.65" customHeight="1">
      <c r="A23" s="333" t="s">
        <v>3461</v>
      </c>
      <c r="B23" s="211" t="s">
        <v>7400</v>
      </c>
      <c r="C23" s="209">
        <v>15</v>
      </c>
      <c r="D23" s="214">
        <f>POA!E2212</f>
        <v>0</v>
      </c>
      <c r="E23" s="45">
        <f t="shared" si="6"/>
        <v>0</v>
      </c>
      <c r="F23" s="46">
        <f t="shared" si="5"/>
        <v>0</v>
      </c>
      <c r="G23" s="45">
        <f t="shared" si="5"/>
        <v>0</v>
      </c>
    </row>
    <row r="24" spans="1:7" ht="14.65" customHeight="1">
      <c r="A24" s="333" t="s">
        <v>3462</v>
      </c>
      <c r="B24" s="211" t="s">
        <v>7401</v>
      </c>
      <c r="C24" s="209">
        <v>12</v>
      </c>
      <c r="D24" s="214">
        <f>POA!E2213</f>
        <v>0</v>
      </c>
      <c r="E24" s="45">
        <f>D24*C24</f>
        <v>0</v>
      </c>
      <c r="F24" s="46">
        <f>D24/12</f>
        <v>0</v>
      </c>
      <c r="G24" s="45">
        <f>E24/12</f>
        <v>0</v>
      </c>
    </row>
    <row r="25" spans="1:7" ht="14.65" customHeight="1">
      <c r="A25" s="333" t="s">
        <v>6154</v>
      </c>
      <c r="B25" s="222" t="s">
        <v>7388</v>
      </c>
      <c r="C25" s="209">
        <v>294</v>
      </c>
      <c r="D25" s="214">
        <f>POA!E2214</f>
        <v>0</v>
      </c>
      <c r="E25" s="45">
        <f t="shared" si="4"/>
        <v>0</v>
      </c>
      <c r="F25" s="46">
        <f t="shared" si="5"/>
        <v>0</v>
      </c>
      <c r="G25" s="45">
        <f t="shared" si="5"/>
        <v>0</v>
      </c>
    </row>
    <row r="26" spans="1:7" ht="14.65" customHeight="1">
      <c r="A26" s="333" t="s">
        <v>2019</v>
      </c>
      <c r="B26" s="212" t="s">
        <v>7393</v>
      </c>
      <c r="C26" s="209">
        <v>1035</v>
      </c>
      <c r="D26" s="214">
        <f>POA!E2442</f>
        <v>0</v>
      </c>
      <c r="E26" s="45">
        <f>D26*C26</f>
        <v>0</v>
      </c>
      <c r="F26" s="46">
        <f t="shared" ref="F26:G28" si="7">D26/12</f>
        <v>0</v>
      </c>
      <c r="G26" s="45">
        <f t="shared" si="7"/>
        <v>0</v>
      </c>
    </row>
    <row r="27" spans="1:7" ht="14.65" customHeight="1">
      <c r="A27" s="333" t="s">
        <v>3483</v>
      </c>
      <c r="B27" s="210" t="s">
        <v>7392</v>
      </c>
      <c r="C27" s="209">
        <v>18000</v>
      </c>
      <c r="D27" s="214">
        <f>POA!E4530</f>
        <v>0</v>
      </c>
      <c r="E27" s="45">
        <f>D27*C27</f>
        <v>0</v>
      </c>
      <c r="F27" s="46">
        <f t="shared" si="7"/>
        <v>0</v>
      </c>
      <c r="G27" s="45">
        <f t="shared" si="7"/>
        <v>0</v>
      </c>
    </row>
    <row r="28" spans="1:7" ht="14.65" customHeight="1">
      <c r="A28" s="333" t="s">
        <v>3484</v>
      </c>
      <c r="B28" s="210" t="s">
        <v>7391</v>
      </c>
      <c r="C28" s="209">
        <v>30000</v>
      </c>
      <c r="D28" s="214">
        <f>POA!E4531</f>
        <v>0</v>
      </c>
      <c r="E28" s="45">
        <f>D28*C28</f>
        <v>0</v>
      </c>
      <c r="F28" s="46">
        <f t="shared" si="7"/>
        <v>0</v>
      </c>
      <c r="G28" s="45">
        <f t="shared" si="7"/>
        <v>0</v>
      </c>
    </row>
    <row r="29" spans="1:7" ht="14.65" customHeight="1">
      <c r="A29" s="333" t="s">
        <v>2020</v>
      </c>
      <c r="B29" s="210" t="s">
        <v>7389</v>
      </c>
      <c r="C29" s="209">
        <v>8259.86</v>
      </c>
      <c r="D29" s="214">
        <f>POA!E4535</f>
        <v>0</v>
      </c>
      <c r="E29" s="45">
        <f t="shared" si="4"/>
        <v>0</v>
      </c>
      <c r="F29" s="46">
        <f t="shared" si="5"/>
        <v>0</v>
      </c>
      <c r="G29" s="45">
        <f t="shared" si="5"/>
        <v>0</v>
      </c>
    </row>
    <row r="30" spans="1:7" ht="14.65" customHeight="1">
      <c r="A30" s="333" t="s">
        <v>2021</v>
      </c>
      <c r="B30" s="210" t="s">
        <v>7390</v>
      </c>
      <c r="C30" s="209">
        <v>8259.86</v>
      </c>
      <c r="D30" s="214">
        <f>POA!E4536</f>
        <v>0</v>
      </c>
      <c r="E30" s="45">
        <f t="shared" si="4"/>
        <v>0</v>
      </c>
      <c r="F30" s="46">
        <f t="shared" si="5"/>
        <v>0</v>
      </c>
      <c r="G30" s="45">
        <f t="shared" si="5"/>
        <v>0</v>
      </c>
    </row>
    <row r="31" spans="1:7" ht="22.5">
      <c r="A31" s="333" t="s">
        <v>2022</v>
      </c>
      <c r="B31" s="211" t="s">
        <v>7402</v>
      </c>
      <c r="C31" s="209">
        <v>135</v>
      </c>
      <c r="D31" s="214">
        <f>POA!E4543</f>
        <v>0</v>
      </c>
      <c r="E31" s="45">
        <f t="shared" si="4"/>
        <v>0</v>
      </c>
      <c r="F31" s="46">
        <f t="shared" ref="F31:G31" si="8">D31/12</f>
        <v>0</v>
      </c>
      <c r="G31" s="45">
        <f t="shared" si="8"/>
        <v>0</v>
      </c>
    </row>
    <row r="32" spans="1:7">
      <c r="A32" s="715" t="s">
        <v>7394</v>
      </c>
      <c r="B32" s="715"/>
      <c r="C32" s="242">
        <f>SUM(C15:C31)</f>
        <v>67801.990000000005</v>
      </c>
      <c r="D32" s="243">
        <f>SUM(D15:D31)</f>
        <v>0</v>
      </c>
      <c r="E32" s="242">
        <f>SUM(E15:E31)</f>
        <v>0</v>
      </c>
      <c r="F32" s="243">
        <f>SUM(F15:F31)</f>
        <v>0</v>
      </c>
      <c r="G32" s="242">
        <f>SUM(G15:G31)</f>
        <v>0</v>
      </c>
    </row>
  </sheetData>
  <mergeCells count="12">
    <mergeCell ref="A32:B32"/>
    <mergeCell ref="A13:B14"/>
    <mergeCell ref="C13:C14"/>
    <mergeCell ref="D13:G13"/>
    <mergeCell ref="A11:G11"/>
    <mergeCell ref="A9:G9"/>
    <mergeCell ref="A1:G1"/>
    <mergeCell ref="A2:G2"/>
    <mergeCell ref="A3:G3"/>
    <mergeCell ref="A5:G5"/>
    <mergeCell ref="A6:G6"/>
    <mergeCell ref="A7:G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1"/>
  </sheetPr>
  <dimension ref="A1:F31"/>
  <sheetViews>
    <sheetView topLeftCell="A7" workbookViewId="0">
      <selection activeCell="A106" sqref="A106:H106"/>
    </sheetView>
  </sheetViews>
  <sheetFormatPr defaultRowHeight="15"/>
  <cols>
    <col min="1" max="1" width="8.140625" customWidth="1"/>
    <col min="2" max="2" width="43.85546875" customWidth="1"/>
    <col min="3" max="3" width="8.85546875" customWidth="1"/>
    <col min="4" max="4" width="12.85546875" customWidth="1"/>
    <col min="5" max="5" width="8.85546875" customWidth="1"/>
    <col min="6" max="6" width="15" customWidth="1"/>
  </cols>
  <sheetData>
    <row r="1" spans="1:6" ht="15.75">
      <c r="A1" s="630" t="s">
        <v>3812</v>
      </c>
      <c r="B1" s="630"/>
      <c r="C1" s="630"/>
      <c r="D1" s="630"/>
      <c r="E1" s="630"/>
      <c r="F1" s="630"/>
    </row>
    <row r="2" spans="1:6" ht="15.75">
      <c r="A2" s="630" t="s">
        <v>3813</v>
      </c>
      <c r="B2" s="630"/>
      <c r="C2" s="630"/>
      <c r="D2" s="630"/>
      <c r="E2" s="630"/>
      <c r="F2" s="630"/>
    </row>
    <row r="3" spans="1:6" ht="15.75">
      <c r="A3" s="630" t="s">
        <v>3810</v>
      </c>
      <c r="B3" s="630"/>
      <c r="C3" s="630"/>
      <c r="D3" s="630"/>
      <c r="E3" s="630"/>
      <c r="F3" s="630"/>
    </row>
    <row r="5" spans="1:6">
      <c r="A5" s="631" t="str">
        <f>POA!B5</f>
        <v>CONTRATUALIZAÇÃO_2025</v>
      </c>
      <c r="B5" s="631"/>
      <c r="C5" s="631"/>
      <c r="D5" s="631"/>
      <c r="E5" s="631"/>
      <c r="F5" s="631"/>
    </row>
    <row r="6" spans="1:6">
      <c r="A6" s="631" t="str">
        <f>POA!B6</f>
        <v>CNES_ESTABELECIMENTO</v>
      </c>
      <c r="B6" s="631"/>
      <c r="C6" s="631"/>
      <c r="D6" s="631"/>
      <c r="E6" s="631"/>
      <c r="F6" s="631"/>
    </row>
    <row r="7" spans="1:6">
      <c r="A7" s="631" t="str">
        <f>POA!B7</f>
        <v>CONTRATO Nº</v>
      </c>
      <c r="B7" s="631"/>
      <c r="C7" s="631"/>
      <c r="D7" s="631"/>
      <c r="E7" s="631"/>
      <c r="F7" s="631"/>
    </row>
    <row r="9" spans="1:6">
      <c r="A9" s="819" t="str">
        <f>'+S_I'!A9:G9</f>
        <v>PORTARIA MAIS SAÚDE - SESAU Nº 3.509_23.04.2025 (DOE 24.04.2025)</v>
      </c>
      <c r="B9" s="819"/>
      <c r="C9" s="819"/>
      <c r="D9" s="819"/>
      <c r="E9" s="819"/>
      <c r="F9" s="819"/>
    </row>
    <row r="11" spans="1:6">
      <c r="A11" s="841" t="str">
        <f>'+S_I'!A11:G11</f>
        <v>PORTE</v>
      </c>
      <c r="B11" s="841"/>
      <c r="C11" s="841"/>
      <c r="D11" s="841"/>
      <c r="E11" s="841"/>
      <c r="F11" s="841"/>
    </row>
    <row r="12" spans="1:6">
      <c r="A12" s="841" t="str">
        <f>'+S_I'!A12:G12</f>
        <v>I</v>
      </c>
      <c r="B12" s="841"/>
      <c r="C12" s="841"/>
      <c r="D12" s="841"/>
      <c r="E12" s="841"/>
      <c r="F12" s="841"/>
    </row>
    <row r="14" spans="1:6" ht="38.25">
      <c r="A14" s="766" t="s">
        <v>7663</v>
      </c>
      <c r="B14" s="766"/>
      <c r="C14" s="80" t="s">
        <v>3793</v>
      </c>
      <c r="D14" s="80" t="s">
        <v>3792</v>
      </c>
      <c r="E14" s="80" t="s">
        <v>2070</v>
      </c>
      <c r="F14" s="80" t="s">
        <v>3794</v>
      </c>
    </row>
    <row r="15" spans="1:6">
      <c r="A15" s="840" t="s">
        <v>7664</v>
      </c>
      <c r="B15" s="840"/>
      <c r="C15" s="208">
        <f t="shared" ref="C15:D15" si="0">E15/12</f>
        <v>0</v>
      </c>
      <c r="D15" s="241">
        <f t="shared" si="0"/>
        <v>0</v>
      </c>
      <c r="E15" s="28">
        <f>'+S_I'!D29</f>
        <v>0</v>
      </c>
      <c r="F15" s="27">
        <f>'+S_I'!E29</f>
        <v>0</v>
      </c>
    </row>
    <row r="16" spans="1:6">
      <c r="A16" s="842"/>
      <c r="B16" s="843"/>
      <c r="C16" s="843"/>
      <c r="D16" s="843"/>
      <c r="E16" s="843"/>
      <c r="F16" s="844"/>
    </row>
    <row r="17" spans="1:6">
      <c r="A17" s="840" t="s">
        <v>7665</v>
      </c>
      <c r="B17" s="840"/>
      <c r="C17" s="208">
        <f t="shared" ref="C17:D17" si="1">E17/12</f>
        <v>0</v>
      </c>
      <c r="D17" s="241">
        <f t="shared" si="1"/>
        <v>0</v>
      </c>
      <c r="E17" s="28">
        <f>'+S_II'!D45</f>
        <v>0</v>
      </c>
      <c r="F17" s="27">
        <f>'+S_II'!E45</f>
        <v>0</v>
      </c>
    </row>
    <row r="18" spans="1:6">
      <c r="A18" s="842"/>
      <c r="B18" s="843"/>
      <c r="C18" s="843"/>
      <c r="D18" s="843"/>
      <c r="E18" s="843"/>
      <c r="F18" s="844"/>
    </row>
    <row r="19" spans="1:6">
      <c r="A19" s="840" t="s">
        <v>7666</v>
      </c>
      <c r="B19" s="840"/>
      <c r="C19" s="208">
        <f t="shared" ref="C19:D19" si="2">E19/12</f>
        <v>0</v>
      </c>
      <c r="D19" s="241">
        <f t="shared" si="2"/>
        <v>0</v>
      </c>
      <c r="E19" s="28">
        <f>'+S_III'!D104</f>
        <v>0</v>
      </c>
      <c r="F19" s="246">
        <f>'+S_III'!E104</f>
        <v>0</v>
      </c>
    </row>
    <row r="20" spans="1:6">
      <c r="A20" s="842"/>
      <c r="B20" s="843"/>
      <c r="C20" s="843"/>
      <c r="D20" s="843"/>
      <c r="E20" s="843"/>
      <c r="F20" s="844"/>
    </row>
    <row r="21" spans="1:6">
      <c r="A21" s="840" t="s">
        <v>7667</v>
      </c>
      <c r="B21" s="840"/>
      <c r="C21" s="208">
        <f t="shared" ref="C21:D21" si="3">E21/12</f>
        <v>0</v>
      </c>
      <c r="D21" s="241">
        <f t="shared" si="3"/>
        <v>0</v>
      </c>
      <c r="E21" s="28">
        <f>'+S_IV'!D25</f>
        <v>0</v>
      </c>
      <c r="F21" s="27">
        <f>'+S_IV'!E25</f>
        <v>0</v>
      </c>
    </row>
    <row r="22" spans="1:6">
      <c r="A22" s="842"/>
      <c r="B22" s="843"/>
      <c r="C22" s="843"/>
      <c r="D22" s="843"/>
      <c r="E22" s="843"/>
      <c r="F22" s="844"/>
    </row>
    <row r="23" spans="1:6">
      <c r="A23" s="840" t="s">
        <v>7668</v>
      </c>
      <c r="B23" s="840"/>
      <c r="C23" s="208">
        <f t="shared" ref="C23:D23" si="4">E23/12</f>
        <v>0</v>
      </c>
      <c r="D23" s="241">
        <f t="shared" si="4"/>
        <v>0</v>
      </c>
      <c r="E23" s="28">
        <f>'+S_V'!D666</f>
        <v>0</v>
      </c>
      <c r="F23" s="27">
        <f>'+S_V'!E666</f>
        <v>0</v>
      </c>
    </row>
    <row r="24" spans="1:6">
      <c r="A24" s="846"/>
      <c r="B24" s="847"/>
      <c r="C24" s="847"/>
      <c r="D24" s="847"/>
      <c r="E24" s="847"/>
      <c r="F24" s="848"/>
    </row>
    <row r="25" spans="1:6">
      <c r="A25" s="840" t="s">
        <v>7669</v>
      </c>
      <c r="B25" s="840"/>
      <c r="C25" s="208">
        <f t="shared" ref="C25:D25" si="5">E25/12</f>
        <v>0</v>
      </c>
      <c r="D25" s="241">
        <f t="shared" si="5"/>
        <v>0</v>
      </c>
      <c r="E25" s="28">
        <f>'+S_VI'!D17</f>
        <v>0</v>
      </c>
      <c r="F25" s="27">
        <f>'+S_VI'!E17</f>
        <v>0</v>
      </c>
    </row>
    <row r="26" spans="1:6">
      <c r="A26" s="846"/>
      <c r="B26" s="847"/>
      <c r="C26" s="847"/>
      <c r="D26" s="847"/>
      <c r="E26" s="847"/>
      <c r="F26" s="848"/>
    </row>
    <row r="27" spans="1:6">
      <c r="A27" s="840" t="s">
        <v>7670</v>
      </c>
      <c r="B27" s="840"/>
      <c r="C27" s="208">
        <f t="shared" ref="C27:D27" si="6">E27/12</f>
        <v>0</v>
      </c>
      <c r="D27" s="241">
        <f t="shared" si="6"/>
        <v>0</v>
      </c>
      <c r="E27" s="28">
        <f>'+S_VII'!D19</f>
        <v>0</v>
      </c>
      <c r="F27" s="27">
        <f>'+S_VII'!E19</f>
        <v>0</v>
      </c>
    </row>
    <row r="28" spans="1:6">
      <c r="A28" s="842"/>
      <c r="B28" s="843"/>
      <c r="C28" s="843"/>
      <c r="D28" s="843"/>
      <c r="E28" s="843"/>
      <c r="F28" s="844"/>
    </row>
    <row r="29" spans="1:6">
      <c r="A29" s="840" t="s">
        <v>7671</v>
      </c>
      <c r="B29" s="840"/>
      <c r="C29" s="208">
        <f t="shared" ref="C29:D29" si="7">E29/12</f>
        <v>0</v>
      </c>
      <c r="D29" s="241">
        <f t="shared" si="7"/>
        <v>0</v>
      </c>
      <c r="E29" s="28">
        <f>'+S_VIII'!D32</f>
        <v>0</v>
      </c>
      <c r="F29" s="27">
        <f>'+S_VIII'!E32</f>
        <v>0</v>
      </c>
    </row>
    <row r="30" spans="1:6">
      <c r="A30" s="842"/>
      <c r="B30" s="843"/>
      <c r="C30" s="843"/>
      <c r="D30" s="843"/>
      <c r="E30" s="843"/>
      <c r="F30" s="844"/>
    </row>
    <row r="31" spans="1:6">
      <c r="A31" s="845" t="s">
        <v>7672</v>
      </c>
      <c r="B31" s="845"/>
      <c r="C31" s="247">
        <f>C15+C17+C19+C21+C23+C25+C27+C29</f>
        <v>0</v>
      </c>
      <c r="D31" s="248">
        <f>D15+D17+D19+D21+D23+D25+D27+D29</f>
        <v>0</v>
      </c>
      <c r="E31" s="247">
        <f>E15+E17+E19+E21+E23+E25+E27+E29</f>
        <v>0</v>
      </c>
      <c r="F31" s="248">
        <f>F15+F17+F19+F21+F23+F25+F27+F29</f>
        <v>0</v>
      </c>
    </row>
  </sheetData>
  <mergeCells count="27">
    <mergeCell ref="A28:F28"/>
    <mergeCell ref="A29:B29"/>
    <mergeCell ref="A30:F30"/>
    <mergeCell ref="A31:B31"/>
    <mergeCell ref="A24:F24"/>
    <mergeCell ref="A25:B25"/>
    <mergeCell ref="A26:F26"/>
    <mergeCell ref="A27:B27"/>
    <mergeCell ref="A20:F20"/>
    <mergeCell ref="A21:B21"/>
    <mergeCell ref="A22:F22"/>
    <mergeCell ref="A23:B23"/>
    <mergeCell ref="A16:F16"/>
    <mergeCell ref="A17:B17"/>
    <mergeCell ref="A18:F18"/>
    <mergeCell ref="A19:B19"/>
    <mergeCell ref="A14:B14"/>
    <mergeCell ref="A15:B15"/>
    <mergeCell ref="A3:F3"/>
    <mergeCell ref="A2:F2"/>
    <mergeCell ref="A1:F1"/>
    <mergeCell ref="A7:F7"/>
    <mergeCell ref="A6:F6"/>
    <mergeCell ref="A5:F5"/>
    <mergeCell ref="A9:F9"/>
    <mergeCell ref="A12:F12"/>
    <mergeCell ref="A11:F1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1"/>
  <sheetViews>
    <sheetView zoomScale="85" zoomScaleNormal="85" workbookViewId="0">
      <selection activeCell="P4" sqref="A4:XFD5"/>
    </sheetView>
  </sheetViews>
  <sheetFormatPr defaultColWidth="8.85546875" defaultRowHeight="12"/>
  <cols>
    <col min="1" max="1" width="14.7109375" style="390" bestFit="1" customWidth="1"/>
    <col min="2" max="2" width="79.85546875" style="41" customWidth="1"/>
    <col min="3" max="3" width="9.42578125" style="413" customWidth="1"/>
    <col min="4" max="6" width="8.85546875" style="41"/>
    <col min="7" max="7" width="14.7109375" style="41" customWidth="1"/>
    <col min="8" max="8" width="81.7109375" style="41" customWidth="1"/>
    <col min="9" max="12" width="8.85546875" style="41"/>
    <col min="13" max="13" width="14.7109375" style="41" customWidth="1"/>
    <col min="14" max="14" width="62.42578125" style="41" bestFit="1" customWidth="1"/>
    <col min="15" max="16384" width="8.85546875" style="41"/>
  </cols>
  <sheetData>
    <row r="1" spans="1:16">
      <c r="A1" s="656" t="s">
        <v>8260</v>
      </c>
      <c r="B1" s="656"/>
      <c r="C1" s="656"/>
      <c r="D1" s="656"/>
      <c r="G1" s="655" t="s">
        <v>8261</v>
      </c>
      <c r="H1" s="655"/>
      <c r="I1" s="655"/>
      <c r="J1" s="655"/>
      <c r="M1" s="655" t="s">
        <v>8316</v>
      </c>
      <c r="N1" s="655"/>
      <c r="O1" s="655"/>
      <c r="P1" s="655"/>
    </row>
    <row r="2" spans="1:16">
      <c r="C2" s="413" t="s">
        <v>8227</v>
      </c>
      <c r="D2" s="412" t="s">
        <v>8228</v>
      </c>
      <c r="I2" s="413" t="s">
        <v>8227</v>
      </c>
      <c r="J2" s="412" t="s">
        <v>8228</v>
      </c>
      <c r="M2" s="390"/>
      <c r="O2" s="41" t="s">
        <v>8227</v>
      </c>
      <c r="P2" s="41" t="s">
        <v>8228</v>
      </c>
    </row>
    <row r="3" spans="1:16" ht="11.45" customHeight="1">
      <c r="A3" s="653" t="s">
        <v>8232</v>
      </c>
      <c r="B3" s="654"/>
      <c r="C3" s="654"/>
      <c r="D3" s="414">
        <v>125</v>
      </c>
      <c r="G3" s="653" t="s">
        <v>8262</v>
      </c>
      <c r="H3" s="654"/>
      <c r="I3" s="654"/>
      <c r="J3" s="267">
        <v>130</v>
      </c>
      <c r="M3" s="423" t="s">
        <v>8077</v>
      </c>
      <c r="N3" s="424" t="s">
        <v>8317</v>
      </c>
      <c r="O3" s="425"/>
      <c r="P3" s="426">
        <v>100</v>
      </c>
    </row>
    <row r="4" spans="1:16">
      <c r="A4" s="390" t="s">
        <v>8221</v>
      </c>
      <c r="B4" s="41" t="s">
        <v>8222</v>
      </c>
      <c r="C4" s="413">
        <v>2</v>
      </c>
      <c r="D4" s="92"/>
      <c r="G4" s="390" t="s">
        <v>8221</v>
      </c>
      <c r="H4" s="41" t="s">
        <v>8222</v>
      </c>
      <c r="I4" s="413">
        <v>2</v>
      </c>
      <c r="J4" s="92"/>
      <c r="M4" s="390"/>
      <c r="O4" s="421"/>
      <c r="P4" s="422"/>
    </row>
    <row r="5" spans="1:16">
      <c r="A5" s="390" t="s">
        <v>8224</v>
      </c>
      <c r="B5" s="41" t="s">
        <v>8223</v>
      </c>
      <c r="C5" s="413">
        <v>2</v>
      </c>
      <c r="D5" s="92"/>
      <c r="G5" s="390" t="s">
        <v>8224</v>
      </c>
      <c r="H5" s="41" t="s">
        <v>8223</v>
      </c>
      <c r="I5" s="413">
        <v>2</v>
      </c>
      <c r="J5" s="92"/>
      <c r="M5" s="390"/>
      <c r="O5" s="421"/>
      <c r="P5" s="422"/>
    </row>
    <row r="6" spans="1:16">
      <c r="A6" s="416" t="s">
        <v>8235</v>
      </c>
      <c r="B6" s="417" t="s">
        <v>8264</v>
      </c>
      <c r="C6" s="413" t="s">
        <v>8240</v>
      </c>
      <c r="D6" s="92"/>
      <c r="G6" s="417" t="s">
        <v>8263</v>
      </c>
      <c r="H6" s="417" t="s">
        <v>6076</v>
      </c>
      <c r="I6" s="418">
        <v>1</v>
      </c>
      <c r="J6" s="92"/>
      <c r="M6" s="390"/>
      <c r="O6" s="421"/>
      <c r="P6" s="422"/>
    </row>
    <row r="7" spans="1:16">
      <c r="A7" s="390" t="s">
        <v>8225</v>
      </c>
      <c r="B7" s="41" t="s">
        <v>8226</v>
      </c>
      <c r="C7" s="413">
        <v>1</v>
      </c>
      <c r="D7" s="92"/>
      <c r="G7" s="41" t="s">
        <v>8286</v>
      </c>
      <c r="H7" s="41" t="s">
        <v>6028</v>
      </c>
      <c r="I7" s="412">
        <v>1</v>
      </c>
      <c r="J7" s="92"/>
      <c r="M7" s="390"/>
      <c r="O7" s="421"/>
      <c r="P7" s="422"/>
    </row>
    <row r="8" spans="1:16">
      <c r="D8" s="92"/>
      <c r="I8" s="412"/>
      <c r="J8" s="92"/>
      <c r="M8" s="390"/>
      <c r="O8" s="421"/>
      <c r="P8" s="422"/>
    </row>
    <row r="9" spans="1:16">
      <c r="A9" s="657" t="s">
        <v>8231</v>
      </c>
      <c r="B9" s="657"/>
      <c r="C9" s="657"/>
      <c r="D9" s="415">
        <v>300</v>
      </c>
      <c r="G9" s="653" t="s">
        <v>8279</v>
      </c>
      <c r="H9" s="654"/>
      <c r="I9" s="654"/>
      <c r="J9" s="267">
        <v>200</v>
      </c>
      <c r="M9" s="390"/>
      <c r="O9" s="421"/>
      <c r="P9" s="422"/>
    </row>
    <row r="10" spans="1:16">
      <c r="A10" s="390" t="s">
        <v>8221</v>
      </c>
      <c r="B10" s="41" t="s">
        <v>8222</v>
      </c>
      <c r="C10" s="413" t="s">
        <v>8229</v>
      </c>
      <c r="D10" s="92"/>
      <c r="G10" s="390" t="s">
        <v>8221</v>
      </c>
      <c r="H10" s="41" t="s">
        <v>8222</v>
      </c>
      <c r="I10" s="413">
        <v>2</v>
      </c>
      <c r="J10" s="92"/>
      <c r="M10" s="390"/>
      <c r="O10" s="421"/>
      <c r="P10" s="422"/>
    </row>
    <row r="11" spans="1:16">
      <c r="A11" s="390" t="s">
        <v>8224</v>
      </c>
      <c r="B11" s="41" t="s">
        <v>8223</v>
      </c>
      <c r="C11" s="413" t="s">
        <v>8229</v>
      </c>
      <c r="D11" s="92"/>
      <c r="G11" s="390" t="s">
        <v>8224</v>
      </c>
      <c r="H11" s="41" t="s">
        <v>8223</v>
      </c>
      <c r="I11" s="413">
        <v>2</v>
      </c>
      <c r="J11" s="92"/>
      <c r="M11" s="390"/>
      <c r="O11" s="421"/>
      <c r="P11" s="422"/>
    </row>
    <row r="12" spans="1:16">
      <c r="A12" s="416" t="s">
        <v>8254</v>
      </c>
      <c r="B12" s="417" t="s">
        <v>8269</v>
      </c>
      <c r="C12" s="413" t="s">
        <v>8240</v>
      </c>
      <c r="D12" s="92"/>
      <c r="G12" s="41" t="s">
        <v>8287</v>
      </c>
      <c r="H12" s="41" t="s">
        <v>8288</v>
      </c>
      <c r="I12" s="412">
        <v>1</v>
      </c>
      <c r="J12" s="92"/>
      <c r="M12" s="390"/>
      <c r="O12" s="421"/>
      <c r="P12" s="422"/>
    </row>
    <row r="13" spans="1:16">
      <c r="A13" s="416" t="s">
        <v>8255</v>
      </c>
      <c r="B13" s="417" t="s">
        <v>8270</v>
      </c>
      <c r="C13" s="413" t="s">
        <v>8240</v>
      </c>
      <c r="D13" s="92"/>
      <c r="G13" s="417" t="s">
        <v>8263</v>
      </c>
      <c r="H13" s="417" t="s">
        <v>6076</v>
      </c>
      <c r="I13" s="418">
        <v>1</v>
      </c>
      <c r="J13" s="92"/>
      <c r="M13" s="390"/>
      <c r="O13" s="421"/>
      <c r="P13" s="422"/>
    </row>
    <row r="14" spans="1:16">
      <c r="A14" s="416" t="s">
        <v>8241</v>
      </c>
      <c r="B14" s="417" t="s">
        <v>8271</v>
      </c>
      <c r="C14" s="413" t="s">
        <v>8240</v>
      </c>
      <c r="D14" s="92"/>
      <c r="G14" s="417" t="s">
        <v>8286</v>
      </c>
      <c r="H14" s="417" t="s">
        <v>6028</v>
      </c>
      <c r="I14" s="418">
        <v>1</v>
      </c>
      <c r="J14" s="92"/>
      <c r="M14" s="390"/>
      <c r="O14" s="421"/>
      <c r="P14" s="422"/>
    </row>
    <row r="15" spans="1:16">
      <c r="D15" s="92"/>
      <c r="I15" s="412"/>
      <c r="J15" s="92"/>
      <c r="M15" s="390"/>
      <c r="O15" s="421"/>
      <c r="P15" s="422"/>
    </row>
    <row r="16" spans="1:16" ht="11.45" customHeight="1">
      <c r="A16" s="653" t="s">
        <v>8230</v>
      </c>
      <c r="B16" s="654"/>
      <c r="C16" s="654"/>
      <c r="D16" s="414">
        <v>100</v>
      </c>
      <c r="G16" s="653" t="s">
        <v>8280</v>
      </c>
      <c r="H16" s="654"/>
      <c r="I16" s="654"/>
      <c r="J16" s="267">
        <v>270</v>
      </c>
      <c r="M16" s="390"/>
      <c r="O16" s="421"/>
      <c r="P16" s="422"/>
    </row>
    <row r="17" spans="1:16">
      <c r="A17" s="390" t="s">
        <v>8221</v>
      </c>
      <c r="B17" s="41" t="s">
        <v>8222</v>
      </c>
      <c r="C17" s="413" t="s">
        <v>8229</v>
      </c>
      <c r="D17" s="92"/>
      <c r="G17" s="390" t="s">
        <v>8221</v>
      </c>
      <c r="H17" s="41" t="s">
        <v>8222</v>
      </c>
      <c r="I17" s="413">
        <v>2</v>
      </c>
      <c r="J17" s="92"/>
      <c r="M17" s="390"/>
      <c r="O17" s="421"/>
      <c r="P17" s="422"/>
    </row>
    <row r="18" spans="1:16">
      <c r="A18" s="390" t="s">
        <v>8224</v>
      </c>
      <c r="B18" s="41" t="s">
        <v>8223</v>
      </c>
      <c r="C18" s="413" t="s">
        <v>8229</v>
      </c>
      <c r="D18" s="92"/>
      <c r="G18" s="390" t="s">
        <v>8224</v>
      </c>
      <c r="H18" s="41" t="s">
        <v>8223</v>
      </c>
      <c r="I18" s="413">
        <v>2</v>
      </c>
      <c r="J18" s="92"/>
      <c r="M18" s="390"/>
      <c r="O18" s="421"/>
      <c r="P18" s="422"/>
    </row>
    <row r="19" spans="1:16">
      <c r="A19" s="390" t="s">
        <v>8236</v>
      </c>
      <c r="B19" s="41" t="s">
        <v>6084</v>
      </c>
      <c r="C19" s="413" t="s">
        <v>8229</v>
      </c>
      <c r="D19" s="92"/>
      <c r="G19" s="41" t="s">
        <v>8287</v>
      </c>
      <c r="H19" s="41" t="s">
        <v>8288</v>
      </c>
      <c r="I19" s="412">
        <v>1</v>
      </c>
      <c r="J19" s="92"/>
      <c r="M19" s="390"/>
      <c r="O19" s="421"/>
      <c r="P19" s="422"/>
    </row>
    <row r="20" spans="1:16">
      <c r="A20" s="416" t="s">
        <v>8237</v>
      </c>
      <c r="B20" s="417" t="s">
        <v>8272</v>
      </c>
      <c r="C20" s="413" t="s">
        <v>8240</v>
      </c>
      <c r="D20" s="92"/>
      <c r="G20" s="417" t="s">
        <v>8263</v>
      </c>
      <c r="H20" s="417" t="s">
        <v>6076</v>
      </c>
      <c r="I20" s="418">
        <v>1</v>
      </c>
      <c r="J20" s="92"/>
      <c r="M20" s="390"/>
      <c r="O20" s="421"/>
      <c r="P20" s="422"/>
    </row>
    <row r="21" spans="1:16">
      <c r="A21" s="416" t="s">
        <v>8238</v>
      </c>
      <c r="B21" s="417" t="s">
        <v>8273</v>
      </c>
      <c r="C21" s="413" t="s">
        <v>8240</v>
      </c>
      <c r="D21" s="92"/>
      <c r="G21" s="417" t="s">
        <v>8289</v>
      </c>
      <c r="H21" s="417" t="s">
        <v>8281</v>
      </c>
      <c r="I21" s="419">
        <v>1</v>
      </c>
      <c r="J21" s="92"/>
      <c r="M21" s="390"/>
      <c r="O21" s="421"/>
      <c r="P21" s="422"/>
    </row>
    <row r="22" spans="1:16">
      <c r="D22" s="92"/>
      <c r="I22" s="412"/>
      <c r="J22" s="92"/>
      <c r="M22" s="390"/>
      <c r="O22" s="421"/>
      <c r="P22" s="422"/>
    </row>
    <row r="23" spans="1:16" ht="11.45" customHeight="1">
      <c r="A23" s="653" t="s">
        <v>8233</v>
      </c>
      <c r="B23" s="654"/>
      <c r="C23" s="654"/>
      <c r="D23" s="414">
        <v>250</v>
      </c>
      <c r="G23" s="653" t="s">
        <v>8282</v>
      </c>
      <c r="H23" s="654"/>
      <c r="I23" s="654"/>
      <c r="J23" s="267">
        <v>250</v>
      </c>
      <c r="M23" s="390"/>
      <c r="O23" s="421"/>
      <c r="P23" s="422"/>
    </row>
    <row r="24" spans="1:16">
      <c r="A24" s="390" t="s">
        <v>8221</v>
      </c>
      <c r="B24" s="41" t="s">
        <v>8222</v>
      </c>
      <c r="C24" s="413" t="s">
        <v>8229</v>
      </c>
      <c r="D24" s="92"/>
      <c r="G24" s="390" t="s">
        <v>8221</v>
      </c>
      <c r="H24" s="41" t="s">
        <v>8222</v>
      </c>
      <c r="I24" s="413">
        <v>2</v>
      </c>
      <c r="J24" s="92"/>
      <c r="M24" s="390"/>
      <c r="O24" s="421"/>
      <c r="P24" s="422"/>
    </row>
    <row r="25" spans="1:16">
      <c r="A25" s="390" t="s">
        <v>8224</v>
      </c>
      <c r="B25" s="41" t="s">
        <v>8223</v>
      </c>
      <c r="C25" s="413" t="s">
        <v>8229</v>
      </c>
      <c r="D25" s="92"/>
      <c r="G25" s="390" t="s">
        <v>8224</v>
      </c>
      <c r="H25" s="41" t="s">
        <v>8223</v>
      </c>
      <c r="I25" s="413">
        <v>2</v>
      </c>
      <c r="J25" s="92"/>
      <c r="M25" s="390"/>
      <c r="O25" s="421"/>
      <c r="P25" s="422"/>
    </row>
    <row r="26" spans="1:16">
      <c r="A26" s="416" t="s">
        <v>8239</v>
      </c>
      <c r="B26" s="417" t="s">
        <v>8277</v>
      </c>
      <c r="C26" s="413" t="s">
        <v>8240</v>
      </c>
      <c r="D26" s="92"/>
      <c r="G26" s="417" t="s">
        <v>8290</v>
      </c>
      <c r="H26" s="417" t="s">
        <v>8283</v>
      </c>
      <c r="I26" s="419">
        <v>1</v>
      </c>
      <c r="J26" s="92"/>
      <c r="M26" s="390"/>
      <c r="O26" s="421"/>
      <c r="P26" s="422"/>
    </row>
    <row r="27" spans="1:16">
      <c r="A27" s="390" t="s">
        <v>8241</v>
      </c>
      <c r="B27" s="41" t="s">
        <v>8242</v>
      </c>
      <c r="C27" s="413" t="s">
        <v>8240</v>
      </c>
      <c r="D27" s="92"/>
      <c r="I27" s="412"/>
      <c r="J27" s="92"/>
      <c r="M27" s="390"/>
      <c r="O27" s="421"/>
      <c r="P27" s="422"/>
    </row>
    <row r="28" spans="1:16">
      <c r="D28" s="92"/>
      <c r="G28" s="653" t="s">
        <v>8284</v>
      </c>
      <c r="H28" s="654"/>
      <c r="I28" s="654"/>
      <c r="J28" s="267">
        <v>840</v>
      </c>
      <c r="M28" s="390"/>
      <c r="O28" s="421"/>
      <c r="P28" s="422"/>
    </row>
    <row r="29" spans="1:16" ht="11.45" customHeight="1">
      <c r="A29" s="653" t="s">
        <v>8234</v>
      </c>
      <c r="B29" s="654"/>
      <c r="C29" s="654"/>
      <c r="D29" s="414">
        <v>282</v>
      </c>
      <c r="G29" s="390" t="s">
        <v>8221</v>
      </c>
      <c r="H29" s="41" t="s">
        <v>8222</v>
      </c>
      <c r="I29" s="413">
        <v>2</v>
      </c>
      <c r="J29" s="92"/>
      <c r="M29" s="390"/>
      <c r="O29" s="421"/>
      <c r="P29" s="422"/>
    </row>
    <row r="30" spans="1:16">
      <c r="A30" s="390" t="s">
        <v>8221</v>
      </c>
      <c r="B30" s="41" t="s">
        <v>8222</v>
      </c>
      <c r="C30" s="413" t="s">
        <v>8229</v>
      </c>
      <c r="D30" s="92"/>
      <c r="G30" s="390" t="s">
        <v>8224</v>
      </c>
      <c r="H30" s="41" t="s">
        <v>8223</v>
      </c>
      <c r="I30" s="413">
        <v>2</v>
      </c>
      <c r="J30" s="92"/>
      <c r="M30" s="390"/>
      <c r="O30" s="421"/>
      <c r="P30" s="422"/>
    </row>
    <row r="31" spans="1:16">
      <c r="A31" s="390" t="s">
        <v>8224</v>
      </c>
      <c r="B31" s="41" t="s">
        <v>8223</v>
      </c>
      <c r="C31" s="413" t="s">
        <v>8229</v>
      </c>
      <c r="D31" s="92"/>
      <c r="G31" s="417" t="s">
        <v>8293</v>
      </c>
      <c r="H31" s="417" t="s">
        <v>8294</v>
      </c>
      <c r="I31" s="419">
        <v>1</v>
      </c>
      <c r="J31" s="92"/>
      <c r="M31" s="390"/>
      <c r="O31" s="421"/>
      <c r="P31" s="422"/>
    </row>
    <row r="32" spans="1:16">
      <c r="A32" s="416" t="s">
        <v>8243</v>
      </c>
      <c r="B32" s="417" t="s">
        <v>8278</v>
      </c>
      <c r="C32" s="413" t="s">
        <v>8240</v>
      </c>
      <c r="D32" s="92"/>
      <c r="G32" s="417" t="s">
        <v>8291</v>
      </c>
      <c r="H32" s="417" t="s">
        <v>8295</v>
      </c>
      <c r="I32" s="419">
        <v>1</v>
      </c>
      <c r="J32" s="92"/>
      <c r="M32" s="390"/>
      <c r="O32" s="421"/>
      <c r="P32" s="422"/>
    </row>
    <row r="33" spans="1:16">
      <c r="A33" s="416"/>
      <c r="B33" s="417"/>
      <c r="D33" s="92"/>
      <c r="I33" s="412"/>
      <c r="J33" s="92"/>
      <c r="M33" s="390"/>
      <c r="O33" s="421"/>
      <c r="P33" s="422"/>
    </row>
    <row r="34" spans="1:16">
      <c r="A34" s="390" t="s">
        <v>8241</v>
      </c>
      <c r="B34" s="41" t="s">
        <v>8242</v>
      </c>
      <c r="C34" s="413" t="s">
        <v>8240</v>
      </c>
      <c r="D34" s="92"/>
      <c r="G34" s="653" t="s">
        <v>8285</v>
      </c>
      <c r="H34" s="654"/>
      <c r="I34" s="654"/>
      <c r="J34" s="267">
        <v>350</v>
      </c>
      <c r="M34" s="390"/>
      <c r="O34" s="421"/>
      <c r="P34" s="422"/>
    </row>
    <row r="35" spans="1:16">
      <c r="D35" s="92"/>
      <c r="G35" s="390" t="s">
        <v>8221</v>
      </c>
      <c r="H35" s="41" t="s">
        <v>8222</v>
      </c>
      <c r="I35" s="413">
        <v>2</v>
      </c>
      <c r="J35" s="92"/>
      <c r="M35" s="390"/>
      <c r="O35" s="421"/>
      <c r="P35" s="422"/>
    </row>
    <row r="36" spans="1:16" ht="12.75">
      <c r="A36" s="651" t="s">
        <v>8245</v>
      </c>
      <c r="B36" s="652"/>
      <c r="C36" s="652"/>
      <c r="D36" s="267">
        <v>400</v>
      </c>
      <c r="G36" s="390" t="s">
        <v>8224</v>
      </c>
      <c r="H36" s="41" t="s">
        <v>8223</v>
      </c>
      <c r="I36" s="413">
        <v>2</v>
      </c>
      <c r="J36" s="92"/>
      <c r="M36" s="390"/>
      <c r="O36" s="421"/>
      <c r="P36" s="422"/>
    </row>
    <row r="37" spans="1:16">
      <c r="A37" s="390" t="s">
        <v>8221</v>
      </c>
      <c r="B37" s="41" t="s">
        <v>8222</v>
      </c>
      <c r="C37" s="413" t="s">
        <v>8229</v>
      </c>
      <c r="D37" s="92"/>
      <c r="G37" s="41" t="s">
        <v>8287</v>
      </c>
      <c r="H37" s="41" t="s">
        <v>8288</v>
      </c>
      <c r="I37" s="412">
        <v>1</v>
      </c>
      <c r="J37" s="92"/>
      <c r="M37" s="390"/>
      <c r="O37" s="421"/>
      <c r="P37" s="422"/>
    </row>
    <row r="38" spans="1:16">
      <c r="A38" s="390" t="s">
        <v>8224</v>
      </c>
      <c r="B38" s="41" t="s">
        <v>8223</v>
      </c>
      <c r="C38" s="413" t="s">
        <v>8229</v>
      </c>
      <c r="D38" s="92"/>
      <c r="G38" s="417" t="s">
        <v>8263</v>
      </c>
      <c r="H38" s="417" t="s">
        <v>6076</v>
      </c>
      <c r="I38" s="418">
        <v>1</v>
      </c>
      <c r="J38" s="92"/>
      <c r="M38" s="390"/>
      <c r="O38" s="421"/>
      <c r="P38" s="422"/>
    </row>
    <row r="39" spans="1:16">
      <c r="A39" s="390" t="s">
        <v>8259</v>
      </c>
      <c r="B39" s="41" t="s">
        <v>8246</v>
      </c>
      <c r="C39" s="413" t="s">
        <v>8240</v>
      </c>
      <c r="D39" s="92"/>
      <c r="G39" s="417" t="s">
        <v>8289</v>
      </c>
      <c r="H39" s="417" t="s">
        <v>8281</v>
      </c>
      <c r="I39" s="419">
        <v>1</v>
      </c>
      <c r="J39" s="92"/>
      <c r="M39" s="390"/>
      <c r="O39" s="421"/>
      <c r="P39" s="422"/>
    </row>
    <row r="40" spans="1:16">
      <c r="A40" s="416" t="s">
        <v>8250</v>
      </c>
      <c r="B40" s="417" t="s">
        <v>8265</v>
      </c>
      <c r="C40" s="413" t="s">
        <v>8240</v>
      </c>
      <c r="D40" s="92"/>
      <c r="G40" s="417" t="s">
        <v>8292</v>
      </c>
      <c r="H40" s="417" t="s">
        <v>6077</v>
      </c>
      <c r="I40" s="418">
        <v>1</v>
      </c>
      <c r="M40" s="390"/>
      <c r="O40" s="421"/>
      <c r="P40" s="422"/>
    </row>
    <row r="41" spans="1:16">
      <c r="A41" s="416" t="s">
        <v>8251</v>
      </c>
      <c r="B41" s="417" t="s">
        <v>8266</v>
      </c>
      <c r="C41" s="413" t="s">
        <v>8240</v>
      </c>
      <c r="D41" s="92"/>
      <c r="G41" s="420" t="s">
        <v>8296</v>
      </c>
      <c r="H41" s="417" t="s">
        <v>7725</v>
      </c>
      <c r="I41" s="418">
        <v>1</v>
      </c>
      <c r="M41" s="390"/>
      <c r="O41" s="421"/>
      <c r="P41" s="422"/>
    </row>
    <row r="42" spans="1:16">
      <c r="D42" s="92"/>
    </row>
    <row r="43" spans="1:16">
      <c r="D43" s="92"/>
    </row>
    <row r="44" spans="1:16" ht="12.75">
      <c r="A44" s="651" t="s">
        <v>8247</v>
      </c>
      <c r="B44" s="652"/>
      <c r="C44" s="652"/>
      <c r="D44" s="267">
        <v>400</v>
      </c>
    </row>
    <row r="45" spans="1:16">
      <c r="A45" s="390" t="s">
        <v>8221</v>
      </c>
      <c r="B45" s="41" t="s">
        <v>8222</v>
      </c>
      <c r="C45" s="413" t="s">
        <v>8229</v>
      </c>
      <c r="D45" s="92"/>
    </row>
    <row r="46" spans="1:16">
      <c r="A46" s="390" t="s">
        <v>8224</v>
      </c>
      <c r="B46" s="41" t="s">
        <v>8223</v>
      </c>
      <c r="C46" s="413" t="s">
        <v>8229</v>
      </c>
      <c r="D46" s="92"/>
    </row>
    <row r="47" spans="1:16">
      <c r="A47" s="390" t="s">
        <v>8259</v>
      </c>
      <c r="B47" s="41" t="s">
        <v>8246</v>
      </c>
      <c r="C47" s="413" t="s">
        <v>8240</v>
      </c>
      <c r="D47" s="92"/>
    </row>
    <row r="48" spans="1:16">
      <c r="A48" s="416" t="s">
        <v>8252</v>
      </c>
      <c r="B48" s="417" t="s">
        <v>8267</v>
      </c>
      <c r="C48" s="413" t="s">
        <v>8240</v>
      </c>
      <c r="D48" s="92"/>
    </row>
    <row r="49" spans="1:4">
      <c r="A49" s="416" t="s">
        <v>8253</v>
      </c>
      <c r="B49" s="417" t="s">
        <v>8268</v>
      </c>
      <c r="C49" s="413" t="s">
        <v>8240</v>
      </c>
      <c r="D49" s="92"/>
    </row>
    <row r="50" spans="1:4">
      <c r="D50" s="92"/>
    </row>
    <row r="51" spans="1:4" ht="12.75">
      <c r="A51" s="651" t="s">
        <v>8248</v>
      </c>
      <c r="B51" s="652"/>
      <c r="C51" s="652"/>
      <c r="D51" s="267">
        <v>220</v>
      </c>
    </row>
    <row r="52" spans="1:4">
      <c r="A52" s="390" t="s">
        <v>8221</v>
      </c>
      <c r="B52" s="41" t="s">
        <v>8222</v>
      </c>
      <c r="C52" s="413" t="s">
        <v>8229</v>
      </c>
      <c r="D52" s="92"/>
    </row>
    <row r="53" spans="1:4">
      <c r="A53" s="390" t="s">
        <v>8224</v>
      </c>
      <c r="B53" s="41" t="s">
        <v>8223</v>
      </c>
      <c r="C53" s="413" t="s">
        <v>8229</v>
      </c>
      <c r="D53" s="92"/>
    </row>
    <row r="54" spans="1:4">
      <c r="A54" s="390" t="s">
        <v>8236</v>
      </c>
      <c r="B54" s="41" t="s">
        <v>6084</v>
      </c>
      <c r="C54" s="413" t="s">
        <v>8229</v>
      </c>
      <c r="D54" s="92"/>
    </row>
    <row r="55" spans="1:4">
      <c r="A55" s="416" t="s">
        <v>8257</v>
      </c>
      <c r="B55" s="417" t="s">
        <v>8274</v>
      </c>
      <c r="C55" s="413" t="s">
        <v>8240</v>
      </c>
      <c r="D55" s="92"/>
    </row>
    <row r="56" spans="1:4">
      <c r="A56" s="416" t="s">
        <v>8256</v>
      </c>
      <c r="B56" s="417" t="s">
        <v>8275</v>
      </c>
      <c r="C56" s="413" t="s">
        <v>8240</v>
      </c>
      <c r="D56" s="92"/>
    </row>
    <row r="57" spans="1:4">
      <c r="D57" s="92"/>
    </row>
    <row r="58" spans="1:4" ht="12.75">
      <c r="A58" s="651" t="s">
        <v>8249</v>
      </c>
      <c r="B58" s="652"/>
      <c r="C58" s="652"/>
      <c r="D58" s="267">
        <v>220</v>
      </c>
    </row>
    <row r="59" spans="1:4">
      <c r="A59" s="390" t="s">
        <v>8221</v>
      </c>
      <c r="B59" s="41" t="s">
        <v>8222</v>
      </c>
      <c r="C59" s="413" t="s">
        <v>8229</v>
      </c>
      <c r="D59" s="92"/>
    </row>
    <row r="60" spans="1:4">
      <c r="A60" s="390" t="s">
        <v>8236</v>
      </c>
      <c r="B60" s="41" t="s">
        <v>6084</v>
      </c>
      <c r="C60" s="413" t="s">
        <v>8229</v>
      </c>
      <c r="D60" s="92"/>
    </row>
    <row r="61" spans="1:4">
      <c r="A61" s="416" t="s">
        <v>8257</v>
      </c>
      <c r="B61" s="417" t="s">
        <v>8274</v>
      </c>
      <c r="C61" s="413" t="s">
        <v>8240</v>
      </c>
      <c r="D61" s="92"/>
    </row>
    <row r="62" spans="1:4">
      <c r="A62" s="416" t="s">
        <v>8258</v>
      </c>
      <c r="B62" s="417" t="s">
        <v>8276</v>
      </c>
      <c r="C62" s="413" t="s">
        <v>8240</v>
      </c>
      <c r="D62" s="92"/>
    </row>
    <row r="63" spans="1:4">
      <c r="D63" s="92"/>
    </row>
    <row r="64" spans="1:4">
      <c r="D64" s="92"/>
    </row>
    <row r="65" spans="4:4">
      <c r="D65" s="92"/>
    </row>
    <row r="66" spans="4:4">
      <c r="D66" s="92"/>
    </row>
    <row r="67" spans="4:4">
      <c r="D67" s="92"/>
    </row>
    <row r="68" spans="4:4">
      <c r="D68" s="92"/>
    </row>
    <row r="69" spans="4:4">
      <c r="D69" s="92"/>
    </row>
    <row r="70" spans="4:4">
      <c r="D70" s="92"/>
    </row>
    <row r="71" spans="4:4">
      <c r="D71" s="92"/>
    </row>
  </sheetData>
  <mergeCells count="18">
    <mergeCell ref="G28:I28"/>
    <mergeCell ref="G34:I34"/>
    <mergeCell ref="M1:P1"/>
    <mergeCell ref="A1:D1"/>
    <mergeCell ref="G1:J1"/>
    <mergeCell ref="G3:I3"/>
    <mergeCell ref="A3:C3"/>
    <mergeCell ref="A16:C16"/>
    <mergeCell ref="A9:C9"/>
    <mergeCell ref="G9:I9"/>
    <mergeCell ref="G16:I16"/>
    <mergeCell ref="G23:I23"/>
    <mergeCell ref="A44:C44"/>
    <mergeCell ref="A51:C51"/>
    <mergeCell ref="A58:C58"/>
    <mergeCell ref="A29:C29"/>
    <mergeCell ref="A23:C23"/>
    <mergeCell ref="A36:C3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F332"/>
  <sheetViews>
    <sheetView zoomScaleSheetLayoutView="80" workbookViewId="0">
      <selection activeCell="A11" sqref="A11:F11"/>
    </sheetView>
  </sheetViews>
  <sheetFormatPr defaultColWidth="9.140625" defaultRowHeight="14.25"/>
  <cols>
    <col min="1" max="1" width="10.5703125" style="5" customWidth="1"/>
    <col min="2" max="2" width="52.5703125" style="4" customWidth="1"/>
    <col min="3" max="3" width="8.85546875" style="4" customWidth="1"/>
    <col min="4" max="4" width="13" style="4" bestFit="1" customWidth="1"/>
    <col min="5" max="5" width="9.140625" style="47" bestFit="1" customWidth="1"/>
    <col min="6" max="6" width="14.85546875" style="47" bestFit="1" customWidth="1"/>
    <col min="7" max="16384" width="9.140625" style="4"/>
  </cols>
  <sheetData>
    <row r="1" spans="1:6" ht="15">
      <c r="A1" s="630" t="s">
        <v>3812</v>
      </c>
      <c r="B1" s="630"/>
      <c r="C1" s="630"/>
      <c r="D1" s="630"/>
      <c r="E1" s="630"/>
      <c r="F1" s="630"/>
    </row>
    <row r="2" spans="1:6" ht="15">
      <c r="A2" s="630" t="s">
        <v>3813</v>
      </c>
      <c r="B2" s="630"/>
      <c r="C2" s="630"/>
      <c r="D2" s="630"/>
      <c r="E2" s="630"/>
      <c r="F2" s="630"/>
    </row>
    <row r="3" spans="1:6" ht="15">
      <c r="A3" s="630" t="s">
        <v>3810</v>
      </c>
      <c r="B3" s="630"/>
      <c r="C3" s="630"/>
      <c r="D3" s="630"/>
      <c r="E3" s="630"/>
      <c r="F3" s="630"/>
    </row>
    <row r="4" spans="1:6">
      <c r="B4" s="5"/>
      <c r="C4" s="5"/>
      <c r="D4" s="5"/>
      <c r="E4" s="8"/>
      <c r="F4" s="8"/>
    </row>
    <row r="5" spans="1:6">
      <c r="A5" s="633" t="str">
        <f>POA!B5</f>
        <v>CONTRATUALIZAÇÃO_2025</v>
      </c>
      <c r="B5" s="633"/>
      <c r="C5" s="633"/>
      <c r="D5" s="633"/>
      <c r="E5" s="633"/>
      <c r="F5" s="633"/>
    </row>
    <row r="6" spans="1:6">
      <c r="A6" s="633" t="str">
        <f>POA!B6</f>
        <v>CNES_ESTABELECIMENTO</v>
      </c>
      <c r="B6" s="633"/>
      <c r="C6" s="633"/>
      <c r="D6" s="633"/>
      <c r="E6" s="633"/>
      <c r="F6" s="633"/>
    </row>
    <row r="7" spans="1:6">
      <c r="A7" s="633" t="str">
        <f>POA!B7</f>
        <v>CONTRATO Nº</v>
      </c>
      <c r="B7" s="633"/>
      <c r="C7" s="633"/>
      <c r="D7" s="633"/>
      <c r="E7" s="633"/>
      <c r="F7" s="633"/>
    </row>
    <row r="8" spans="1:6">
      <c r="B8" s="10"/>
      <c r="C8" s="10"/>
      <c r="D8" s="10"/>
      <c r="E8" s="8"/>
      <c r="F8" s="8"/>
    </row>
    <row r="9" spans="1:6">
      <c r="A9" s="632" t="s">
        <v>10</v>
      </c>
      <c r="B9" s="632"/>
      <c r="C9" s="632"/>
      <c r="D9" s="632"/>
      <c r="E9" s="632"/>
      <c r="F9" s="632"/>
    </row>
    <row r="10" spans="1:6">
      <c r="B10" s="10"/>
      <c r="C10" s="10"/>
      <c r="D10" s="10"/>
      <c r="E10" s="8"/>
      <c r="F10" s="8"/>
    </row>
    <row r="11" spans="1:6">
      <c r="A11" s="648" t="s">
        <v>5615</v>
      </c>
      <c r="B11" s="648"/>
      <c r="C11" s="648"/>
      <c r="D11" s="648"/>
      <c r="E11" s="648"/>
      <c r="F11" s="648"/>
    </row>
    <row r="12" spans="1:6">
      <c r="B12" s="5"/>
      <c r="C12" s="5"/>
      <c r="D12" s="5"/>
      <c r="E12" s="8"/>
      <c r="F12" s="8"/>
    </row>
    <row r="13" spans="1:6" ht="38.25">
      <c r="A13" s="572" t="s">
        <v>6194</v>
      </c>
      <c r="B13" s="572"/>
      <c r="C13" s="80" t="s">
        <v>3793</v>
      </c>
      <c r="D13" s="80" t="s">
        <v>3792</v>
      </c>
      <c r="E13" s="80" t="s">
        <v>7970</v>
      </c>
      <c r="F13" s="80" t="s">
        <v>3794</v>
      </c>
    </row>
    <row r="14" spans="1:6">
      <c r="A14" s="683" t="s">
        <v>6195</v>
      </c>
      <c r="B14" s="684"/>
      <c r="C14" s="123">
        <f>E14/12</f>
        <v>0</v>
      </c>
      <c r="D14" s="124">
        <f>F14/12</f>
        <v>0</v>
      </c>
      <c r="E14" s="123">
        <f>POA!E18</f>
        <v>0</v>
      </c>
      <c r="F14" s="124">
        <f>POA!F18</f>
        <v>0</v>
      </c>
    </row>
    <row r="15" spans="1:6">
      <c r="A15" s="676" t="s">
        <v>2120</v>
      </c>
      <c r="B15" s="677"/>
      <c r="C15" s="127">
        <f>SUM(C14)</f>
        <v>0</v>
      </c>
      <c r="D15" s="128">
        <f>SUM(D14)</f>
        <v>0</v>
      </c>
      <c r="E15" s="127">
        <f>SUM(E14)</f>
        <v>0</v>
      </c>
      <c r="F15" s="128">
        <f>SUM(F14)</f>
        <v>0</v>
      </c>
    </row>
    <row r="16" spans="1:6">
      <c r="A16" s="16"/>
      <c r="B16" s="16"/>
      <c r="C16" s="16"/>
      <c r="D16" s="16"/>
      <c r="E16" s="122"/>
      <c r="F16" s="122"/>
    </row>
    <row r="17" spans="1:6" ht="38.25">
      <c r="A17" s="665" t="s">
        <v>2117</v>
      </c>
      <c r="B17" s="665"/>
      <c r="C17" s="80" t="s">
        <v>3793</v>
      </c>
      <c r="D17" s="80" t="s">
        <v>3792</v>
      </c>
      <c r="E17" s="80" t="s">
        <v>7970</v>
      </c>
      <c r="F17" s="80" t="s">
        <v>3794</v>
      </c>
    </row>
    <row r="18" spans="1:6">
      <c r="A18" s="683" t="s">
        <v>2071</v>
      </c>
      <c r="B18" s="684"/>
      <c r="C18" s="123">
        <f>E18/12</f>
        <v>0</v>
      </c>
      <c r="D18" s="124">
        <f>F18/12</f>
        <v>0</v>
      </c>
      <c r="E18" s="123">
        <f>POA!E79</f>
        <v>0</v>
      </c>
      <c r="F18" s="124">
        <f>POA!F79</f>
        <v>0</v>
      </c>
    </row>
    <row r="19" spans="1:6">
      <c r="A19" s="688" t="s">
        <v>2072</v>
      </c>
      <c r="B19" s="689"/>
      <c r="C19" s="123">
        <f t="shared" ref="C19:D26" si="0">E19/12</f>
        <v>0</v>
      </c>
      <c r="D19" s="124">
        <f t="shared" si="0"/>
        <v>0</v>
      </c>
      <c r="E19" s="123">
        <f>POA!E564</f>
        <v>0</v>
      </c>
      <c r="F19" s="124">
        <f>POA!F564</f>
        <v>0</v>
      </c>
    </row>
    <row r="20" spans="1:6">
      <c r="A20" s="658" t="s">
        <v>2073</v>
      </c>
      <c r="B20" s="659"/>
      <c r="C20" s="123">
        <f t="shared" si="0"/>
        <v>0</v>
      </c>
      <c r="D20" s="124">
        <f t="shared" si="0"/>
        <v>0</v>
      </c>
      <c r="E20" s="123">
        <f>POA!E581</f>
        <v>0</v>
      </c>
      <c r="F20" s="124">
        <f>POA!F581</f>
        <v>0</v>
      </c>
    </row>
    <row r="21" spans="1:6">
      <c r="A21" s="658" t="s">
        <v>2074</v>
      </c>
      <c r="B21" s="659"/>
      <c r="C21" s="123">
        <f t="shared" si="0"/>
        <v>0</v>
      </c>
      <c r="D21" s="124">
        <f t="shared" si="0"/>
        <v>0</v>
      </c>
      <c r="E21" s="123">
        <f>POA!E678</f>
        <v>0</v>
      </c>
      <c r="F21" s="124">
        <f>POA!F678</f>
        <v>0</v>
      </c>
    </row>
    <row r="22" spans="1:6">
      <c r="A22" s="658" t="s">
        <v>2075</v>
      </c>
      <c r="B22" s="659"/>
      <c r="C22" s="123">
        <f t="shared" si="0"/>
        <v>0</v>
      </c>
      <c r="D22" s="124">
        <f t="shared" si="0"/>
        <v>0</v>
      </c>
      <c r="E22" s="123">
        <f>POA!E705</f>
        <v>0</v>
      </c>
      <c r="F22" s="124">
        <f>POA!F705</f>
        <v>0</v>
      </c>
    </row>
    <row r="23" spans="1:6">
      <c r="A23" s="658" t="s">
        <v>2076</v>
      </c>
      <c r="B23" s="659"/>
      <c r="C23" s="123">
        <f t="shared" si="0"/>
        <v>0</v>
      </c>
      <c r="D23" s="124">
        <f t="shared" si="0"/>
        <v>0</v>
      </c>
      <c r="E23" s="123">
        <f>POA!E720</f>
        <v>0</v>
      </c>
      <c r="F23" s="124">
        <f>POA!F720</f>
        <v>0</v>
      </c>
    </row>
    <row r="24" spans="1:6">
      <c r="A24" s="658" t="s">
        <v>2077</v>
      </c>
      <c r="B24" s="659"/>
      <c r="C24" s="123">
        <f t="shared" si="0"/>
        <v>0</v>
      </c>
      <c r="D24" s="124">
        <f t="shared" si="0"/>
        <v>0</v>
      </c>
      <c r="E24" s="123">
        <f>POA!E834</f>
        <v>0</v>
      </c>
      <c r="F24" s="124">
        <f>POA!F834</f>
        <v>0</v>
      </c>
    </row>
    <row r="25" spans="1:6">
      <c r="A25" s="658" t="s">
        <v>2078</v>
      </c>
      <c r="B25" s="659"/>
      <c r="C25" s="125">
        <f t="shared" si="0"/>
        <v>0</v>
      </c>
      <c r="D25" s="126">
        <f t="shared" si="0"/>
        <v>0</v>
      </c>
      <c r="E25" s="125">
        <f>POA!E849</f>
        <v>0</v>
      </c>
      <c r="F25" s="126">
        <f>POA!F849</f>
        <v>0</v>
      </c>
    </row>
    <row r="26" spans="1:6">
      <c r="A26" s="658" t="s">
        <v>2079</v>
      </c>
      <c r="B26" s="659"/>
      <c r="C26" s="123">
        <f t="shared" si="0"/>
        <v>0</v>
      </c>
      <c r="D26" s="124">
        <f t="shared" si="0"/>
        <v>0</v>
      </c>
      <c r="E26" s="123">
        <f>POA!E857</f>
        <v>0</v>
      </c>
      <c r="F26" s="124">
        <f>POA!F857</f>
        <v>0</v>
      </c>
    </row>
    <row r="27" spans="1:6">
      <c r="A27" s="676" t="s">
        <v>2120</v>
      </c>
      <c r="B27" s="677"/>
      <c r="C27" s="127">
        <f>SUM(C18:C26)</f>
        <v>0</v>
      </c>
      <c r="D27" s="128">
        <f>SUM(D18:D26)</f>
        <v>0</v>
      </c>
      <c r="E27" s="127">
        <f>SUM(E18:E26)</f>
        <v>0</v>
      </c>
      <c r="F27" s="128">
        <f>SUM(F18:F26)</f>
        <v>0</v>
      </c>
    </row>
    <row r="28" spans="1:6">
      <c r="B28" s="5"/>
      <c r="C28" s="5"/>
      <c r="D28" s="5"/>
      <c r="E28" s="8"/>
      <c r="F28" s="8"/>
    </row>
    <row r="29" spans="1:6" ht="38.25">
      <c r="A29" s="664" t="s">
        <v>2118</v>
      </c>
      <c r="B29" s="664"/>
      <c r="C29" s="80" t="s">
        <v>3793</v>
      </c>
      <c r="D29" s="80" t="s">
        <v>3792</v>
      </c>
      <c r="E29" s="80" t="s">
        <v>7970</v>
      </c>
      <c r="F29" s="80" t="s">
        <v>3794</v>
      </c>
    </row>
    <row r="30" spans="1:6">
      <c r="A30" s="683" t="s">
        <v>7181</v>
      </c>
      <c r="B30" s="684"/>
      <c r="C30" s="123">
        <f t="shared" ref="C30:D36" si="1">E30/12</f>
        <v>0</v>
      </c>
      <c r="D30" s="124">
        <f t="shared" si="1"/>
        <v>0</v>
      </c>
      <c r="E30" s="123">
        <f>POA!E909</f>
        <v>0</v>
      </c>
      <c r="F30" s="124">
        <f>POA!F909</f>
        <v>0</v>
      </c>
    </row>
    <row r="31" spans="1:6">
      <c r="A31" s="683" t="s">
        <v>2080</v>
      </c>
      <c r="B31" s="684"/>
      <c r="C31" s="123">
        <f t="shared" si="1"/>
        <v>0</v>
      </c>
      <c r="D31" s="124">
        <f t="shared" si="1"/>
        <v>0</v>
      </c>
      <c r="E31" s="123">
        <f>POA!E1000</f>
        <v>0</v>
      </c>
      <c r="F31" s="124">
        <f>POA!F1000</f>
        <v>0</v>
      </c>
    </row>
    <row r="32" spans="1:6">
      <c r="A32" s="658" t="s">
        <v>2081</v>
      </c>
      <c r="B32" s="659"/>
      <c r="C32" s="123">
        <f t="shared" si="1"/>
        <v>0</v>
      </c>
      <c r="D32" s="124">
        <f t="shared" si="1"/>
        <v>0</v>
      </c>
      <c r="E32" s="123">
        <f>POA!E1024</f>
        <v>0</v>
      </c>
      <c r="F32" s="124">
        <f>POA!F1024</f>
        <v>0</v>
      </c>
    </row>
    <row r="33" spans="1:6">
      <c r="A33" s="658" t="s">
        <v>2082</v>
      </c>
      <c r="B33" s="659"/>
      <c r="C33" s="123">
        <f t="shared" si="1"/>
        <v>0</v>
      </c>
      <c r="D33" s="124">
        <f t="shared" si="1"/>
        <v>0</v>
      </c>
      <c r="E33" s="123">
        <f>POA!E1078</f>
        <v>0</v>
      </c>
      <c r="F33" s="124">
        <f>POA!F1078</f>
        <v>0</v>
      </c>
    </row>
    <row r="34" spans="1:6">
      <c r="A34" s="658" t="s">
        <v>3757</v>
      </c>
      <c r="B34" s="659"/>
      <c r="C34" s="123">
        <f t="shared" si="1"/>
        <v>0</v>
      </c>
      <c r="D34" s="124">
        <f t="shared" si="1"/>
        <v>0</v>
      </c>
      <c r="E34" s="123">
        <f>POA!E1099</f>
        <v>0</v>
      </c>
      <c r="F34" s="124">
        <f>POA!F1099</f>
        <v>0</v>
      </c>
    </row>
    <row r="35" spans="1:6">
      <c r="A35" s="658" t="s">
        <v>2083</v>
      </c>
      <c r="B35" s="659"/>
      <c r="C35" s="123">
        <f t="shared" si="1"/>
        <v>0</v>
      </c>
      <c r="D35" s="124">
        <f t="shared" si="1"/>
        <v>0</v>
      </c>
      <c r="E35" s="123">
        <f>POA!E1116</f>
        <v>0</v>
      </c>
      <c r="F35" s="124">
        <f>POA!F1116</f>
        <v>0</v>
      </c>
    </row>
    <row r="36" spans="1:6">
      <c r="A36" s="658" t="s">
        <v>2084</v>
      </c>
      <c r="B36" s="659"/>
      <c r="C36" s="123">
        <f t="shared" si="1"/>
        <v>0</v>
      </c>
      <c r="D36" s="124">
        <f t="shared" si="1"/>
        <v>0</v>
      </c>
      <c r="E36" s="123">
        <f>POA!E1137</f>
        <v>0</v>
      </c>
      <c r="F36" s="124">
        <f>POA!F1137</f>
        <v>0</v>
      </c>
    </row>
    <row r="37" spans="1:6">
      <c r="A37" s="676" t="s">
        <v>2120</v>
      </c>
      <c r="B37" s="677"/>
      <c r="C37" s="127">
        <f>SUM(C30:C36)</f>
        <v>0</v>
      </c>
      <c r="D37" s="128">
        <f>SUM(D30:D36)</f>
        <v>0</v>
      </c>
      <c r="E37" s="127">
        <f>SUM(E30:E36)</f>
        <v>0</v>
      </c>
      <c r="F37" s="128">
        <f>SUM(F30:F36)</f>
        <v>0</v>
      </c>
    </row>
    <row r="38" spans="1:6">
      <c r="B38" s="5"/>
      <c r="C38" s="5"/>
      <c r="D38" s="5"/>
      <c r="E38" s="8"/>
      <c r="F38" s="8"/>
    </row>
    <row r="39" spans="1:6" ht="38.25">
      <c r="A39" s="664" t="s">
        <v>2119</v>
      </c>
      <c r="B39" s="664"/>
      <c r="C39" s="80" t="s">
        <v>3793</v>
      </c>
      <c r="D39" s="80" t="s">
        <v>3792</v>
      </c>
      <c r="E39" s="80" t="s">
        <v>7970</v>
      </c>
      <c r="F39" s="80" t="s">
        <v>3794</v>
      </c>
    </row>
    <row r="40" spans="1:6">
      <c r="A40" s="658" t="s">
        <v>2085</v>
      </c>
      <c r="B40" s="659"/>
      <c r="C40" s="123">
        <f t="shared" ref="C40:D54" si="2">E40/12</f>
        <v>0</v>
      </c>
      <c r="D40" s="124">
        <f t="shared" si="2"/>
        <v>0</v>
      </c>
      <c r="E40" s="123">
        <f>POA!E1154</f>
        <v>0</v>
      </c>
      <c r="F40" s="124">
        <f>POA!F1154</f>
        <v>0</v>
      </c>
    </row>
    <row r="41" spans="1:6">
      <c r="A41" s="658" t="s">
        <v>2098</v>
      </c>
      <c r="B41" s="659"/>
      <c r="C41" s="123">
        <f t="shared" ref="C41" si="3">E41/12</f>
        <v>0</v>
      </c>
      <c r="D41" s="124">
        <f t="shared" ref="D41" si="4">F41/12</f>
        <v>0</v>
      </c>
      <c r="E41" s="123">
        <f>POA!E1161</f>
        <v>0</v>
      </c>
      <c r="F41" s="124">
        <f>POA!F1161</f>
        <v>0</v>
      </c>
    </row>
    <row r="42" spans="1:6">
      <c r="A42" s="662" t="s">
        <v>2099</v>
      </c>
      <c r="B42" s="663"/>
      <c r="C42" s="123">
        <f t="shared" si="2"/>
        <v>0</v>
      </c>
      <c r="D42" s="124">
        <f t="shared" si="2"/>
        <v>0</v>
      </c>
      <c r="E42" s="123">
        <f>POA!E1198</f>
        <v>0</v>
      </c>
      <c r="F42" s="124">
        <f>POA!F1198</f>
        <v>0</v>
      </c>
    </row>
    <row r="43" spans="1:6">
      <c r="A43" s="658" t="s">
        <v>2100</v>
      </c>
      <c r="B43" s="659"/>
      <c r="C43" s="123">
        <f t="shared" ref="C43:C44" si="5">E43/12</f>
        <v>0</v>
      </c>
      <c r="D43" s="124">
        <f t="shared" ref="D43:D44" si="6">F43/12</f>
        <v>0</v>
      </c>
      <c r="E43" s="123">
        <f>POA!E1273</f>
        <v>0</v>
      </c>
      <c r="F43" s="124">
        <f>POA!F1273</f>
        <v>0</v>
      </c>
    </row>
    <row r="44" spans="1:6">
      <c r="A44" s="658" t="s">
        <v>2101</v>
      </c>
      <c r="B44" s="659"/>
      <c r="C44" s="123">
        <f t="shared" si="5"/>
        <v>0</v>
      </c>
      <c r="D44" s="124">
        <f t="shared" si="6"/>
        <v>0</v>
      </c>
      <c r="E44" s="123">
        <f>POA!E1283</f>
        <v>0</v>
      </c>
      <c r="F44" s="124">
        <f>POA!F1283</f>
        <v>0</v>
      </c>
    </row>
    <row r="45" spans="1:6">
      <c r="A45" s="658" t="s">
        <v>2102</v>
      </c>
      <c r="B45" s="659"/>
      <c r="C45" s="125">
        <f t="shared" ref="C45:C49" si="7">E45/12</f>
        <v>0</v>
      </c>
      <c r="D45" s="126">
        <f t="shared" ref="D45:D49" si="8">F45/12</f>
        <v>0</v>
      </c>
      <c r="E45" s="125">
        <f>POA!E1304</f>
        <v>0</v>
      </c>
      <c r="F45" s="126">
        <f>POA!F1304</f>
        <v>0</v>
      </c>
    </row>
    <row r="46" spans="1:6">
      <c r="A46" s="658" t="s">
        <v>2103</v>
      </c>
      <c r="B46" s="659"/>
      <c r="C46" s="123">
        <f t="shared" si="7"/>
        <v>0</v>
      </c>
      <c r="D46" s="124">
        <f t="shared" si="8"/>
        <v>0</v>
      </c>
      <c r="E46" s="123">
        <f>POA!E1344</f>
        <v>0</v>
      </c>
      <c r="F46" s="124">
        <f>POA!F1344</f>
        <v>0</v>
      </c>
    </row>
    <row r="47" spans="1:6">
      <c r="A47" s="658" t="s">
        <v>2104</v>
      </c>
      <c r="B47" s="659"/>
      <c r="C47" s="123">
        <f t="shared" si="7"/>
        <v>0</v>
      </c>
      <c r="D47" s="124">
        <f t="shared" si="8"/>
        <v>0</v>
      </c>
      <c r="E47" s="123">
        <f>POA!E1394</f>
        <v>0</v>
      </c>
      <c r="F47" s="124">
        <f>POA!F1394</f>
        <v>0</v>
      </c>
    </row>
    <row r="48" spans="1:6">
      <c r="A48" s="658" t="s">
        <v>2105</v>
      </c>
      <c r="B48" s="659"/>
      <c r="C48" s="123">
        <f t="shared" si="7"/>
        <v>0</v>
      </c>
      <c r="D48" s="124">
        <f t="shared" si="8"/>
        <v>0</v>
      </c>
      <c r="E48" s="123">
        <f>POA!E1404</f>
        <v>0</v>
      </c>
      <c r="F48" s="124">
        <f>POA!F1404</f>
        <v>0</v>
      </c>
    </row>
    <row r="49" spans="1:6">
      <c r="A49" s="658" t="s">
        <v>2106</v>
      </c>
      <c r="B49" s="659"/>
      <c r="C49" s="123">
        <f t="shared" si="7"/>
        <v>0</v>
      </c>
      <c r="D49" s="124">
        <f t="shared" si="8"/>
        <v>0</v>
      </c>
      <c r="E49" s="123">
        <f>POA!E1412</f>
        <v>0</v>
      </c>
      <c r="F49" s="124">
        <f>POA!F1412</f>
        <v>0</v>
      </c>
    </row>
    <row r="50" spans="1:6">
      <c r="A50" s="658" t="s">
        <v>2107</v>
      </c>
      <c r="B50" s="659"/>
      <c r="C50" s="123">
        <f t="shared" si="2"/>
        <v>0</v>
      </c>
      <c r="D50" s="124">
        <f t="shared" si="2"/>
        <v>0</v>
      </c>
      <c r="E50" s="123">
        <f>POA!E1419</f>
        <v>0</v>
      </c>
      <c r="F50" s="124">
        <f>POA!F1419</f>
        <v>0</v>
      </c>
    </row>
    <row r="51" spans="1:6">
      <c r="A51" s="658" t="s">
        <v>2108</v>
      </c>
      <c r="B51" s="659"/>
      <c r="C51" s="123">
        <f t="shared" si="2"/>
        <v>0</v>
      </c>
      <c r="D51" s="124">
        <f t="shared" si="2"/>
        <v>0</v>
      </c>
      <c r="E51" s="123">
        <f>POA!E1427</f>
        <v>0</v>
      </c>
      <c r="F51" s="124">
        <f>POA!F1427</f>
        <v>0</v>
      </c>
    </row>
    <row r="52" spans="1:6">
      <c r="A52" s="658" t="s">
        <v>2109</v>
      </c>
      <c r="B52" s="659"/>
      <c r="C52" s="123">
        <f t="shared" si="2"/>
        <v>0</v>
      </c>
      <c r="D52" s="124">
        <f t="shared" si="2"/>
        <v>0</v>
      </c>
      <c r="E52" s="123">
        <f>POA!E1453</f>
        <v>0</v>
      </c>
      <c r="F52" s="124">
        <f>POA!F1453</f>
        <v>0</v>
      </c>
    </row>
    <row r="53" spans="1:6">
      <c r="A53" s="662" t="s">
        <v>2110</v>
      </c>
      <c r="B53" s="663"/>
      <c r="C53" s="123">
        <f t="shared" si="2"/>
        <v>0</v>
      </c>
      <c r="D53" s="124">
        <f t="shared" si="2"/>
        <v>0</v>
      </c>
      <c r="E53" s="123">
        <f>POA!E1458</f>
        <v>0</v>
      </c>
      <c r="F53" s="124">
        <f>POA!F1458</f>
        <v>0</v>
      </c>
    </row>
    <row r="54" spans="1:6">
      <c r="A54" s="662" t="s">
        <v>2111</v>
      </c>
      <c r="B54" s="663"/>
      <c r="C54" s="123">
        <f t="shared" si="2"/>
        <v>0</v>
      </c>
      <c r="D54" s="124">
        <f t="shared" si="2"/>
        <v>0</v>
      </c>
      <c r="E54" s="123">
        <f>POA!E1464</f>
        <v>0</v>
      </c>
      <c r="F54" s="124">
        <f>POA!F1464</f>
        <v>0</v>
      </c>
    </row>
    <row r="55" spans="1:6">
      <c r="A55" s="676" t="s">
        <v>2120</v>
      </c>
      <c r="B55" s="677"/>
      <c r="C55" s="127">
        <f>SUM(C40:C54)</f>
        <v>0</v>
      </c>
      <c r="D55" s="128">
        <f>SUM(D40:D54)</f>
        <v>0</v>
      </c>
      <c r="E55" s="127">
        <f>SUM(E40:E54)</f>
        <v>0</v>
      </c>
      <c r="F55" s="128">
        <f>SUM(F40:F54)</f>
        <v>0</v>
      </c>
    </row>
    <row r="56" spans="1:6">
      <c r="A56" s="81"/>
      <c r="B56" s="81"/>
      <c r="C56" s="129"/>
      <c r="D56" s="129"/>
      <c r="E56" s="130"/>
      <c r="F56" s="130"/>
    </row>
    <row r="57" spans="1:6">
      <c r="A57" s="676" t="s">
        <v>5617</v>
      </c>
      <c r="B57" s="677"/>
      <c r="C57" s="127">
        <f>C15+C27+C37+C55</f>
        <v>0</v>
      </c>
      <c r="D57" s="128">
        <f>D15+D27+D37+D55</f>
        <v>0</v>
      </c>
      <c r="E57" s="127">
        <f>E15+E27+E37+E55</f>
        <v>0</v>
      </c>
      <c r="F57" s="128">
        <f>F15+F27+F37+F55</f>
        <v>0</v>
      </c>
    </row>
    <row r="59" spans="1:6">
      <c r="A59" s="648" t="s">
        <v>5616</v>
      </c>
      <c r="B59" s="648"/>
      <c r="C59" s="648"/>
      <c r="D59" s="648"/>
      <c r="E59" s="648"/>
      <c r="F59" s="648"/>
    </row>
    <row r="60" spans="1:6">
      <c r="B60" s="5"/>
      <c r="C60" s="5"/>
      <c r="D60" s="5"/>
      <c r="E60" s="8"/>
      <c r="F60" s="8"/>
    </row>
    <row r="61" spans="1:6" ht="38.25">
      <c r="A61" s="691" t="s">
        <v>2117</v>
      </c>
      <c r="B61" s="692"/>
      <c r="C61" s="80" t="s">
        <v>3793</v>
      </c>
      <c r="D61" s="80" t="s">
        <v>3792</v>
      </c>
      <c r="E61" s="80" t="s">
        <v>7970</v>
      </c>
      <c r="F61" s="80" t="s">
        <v>3794</v>
      </c>
    </row>
    <row r="62" spans="1:6">
      <c r="A62" s="683" t="s">
        <v>2071</v>
      </c>
      <c r="B62" s="684"/>
      <c r="C62" s="123">
        <f>E62/12</f>
        <v>0</v>
      </c>
      <c r="D62" s="124">
        <f>F62/12</f>
        <v>0</v>
      </c>
      <c r="E62" s="123">
        <f>POA!E1475</f>
        <v>0</v>
      </c>
      <c r="F62" s="124">
        <f>POA!F1475</f>
        <v>0</v>
      </c>
    </row>
    <row r="63" spans="1:6">
      <c r="A63" s="688" t="s">
        <v>2072</v>
      </c>
      <c r="B63" s="689"/>
      <c r="C63" s="123">
        <f>E63/12</f>
        <v>0</v>
      </c>
      <c r="D63" s="124">
        <f>F63/12</f>
        <v>0</v>
      </c>
      <c r="E63" s="123">
        <f>POA!E1480</f>
        <v>0</v>
      </c>
      <c r="F63" s="124">
        <f>POA!F1480</f>
        <v>0</v>
      </c>
    </row>
    <row r="64" spans="1:6">
      <c r="A64" s="658" t="s">
        <v>2074</v>
      </c>
      <c r="B64" s="659"/>
      <c r="C64" s="123">
        <f t="shared" ref="C64:D71" si="9">E64/12</f>
        <v>0</v>
      </c>
      <c r="D64" s="124">
        <f t="shared" si="9"/>
        <v>0</v>
      </c>
      <c r="E64" s="123">
        <f>POA!E1487</f>
        <v>0</v>
      </c>
      <c r="F64" s="124">
        <f>POA!F1487</f>
        <v>0</v>
      </c>
    </row>
    <row r="65" spans="1:6">
      <c r="A65" s="658" t="s">
        <v>2075</v>
      </c>
      <c r="B65" s="659"/>
      <c r="C65" s="123">
        <f t="shared" si="9"/>
        <v>0</v>
      </c>
      <c r="D65" s="124">
        <f t="shared" si="9"/>
        <v>0</v>
      </c>
      <c r="E65" s="123">
        <f>POA!E1493</f>
        <v>0</v>
      </c>
      <c r="F65" s="124">
        <f>POA!F1493</f>
        <v>0</v>
      </c>
    </row>
    <row r="66" spans="1:6">
      <c r="A66" s="658" t="s">
        <v>2087</v>
      </c>
      <c r="B66" s="659"/>
      <c r="C66" s="123">
        <f t="shared" si="9"/>
        <v>0</v>
      </c>
      <c r="D66" s="124">
        <f t="shared" si="9"/>
        <v>0</v>
      </c>
      <c r="E66" s="123">
        <f>POA!E1512</f>
        <v>0</v>
      </c>
      <c r="F66" s="124">
        <f>POA!F1512</f>
        <v>0</v>
      </c>
    </row>
    <row r="67" spans="1:6">
      <c r="A67" s="658" t="s">
        <v>2088</v>
      </c>
      <c r="B67" s="659"/>
      <c r="C67" s="123">
        <f t="shared" si="9"/>
        <v>0</v>
      </c>
      <c r="D67" s="124">
        <f t="shared" si="9"/>
        <v>0</v>
      </c>
      <c r="E67" s="123">
        <f>POA!E1532</f>
        <v>0</v>
      </c>
      <c r="F67" s="124">
        <f>POA!F1532</f>
        <v>0</v>
      </c>
    </row>
    <row r="68" spans="1:6">
      <c r="A68" s="658" t="s">
        <v>2089</v>
      </c>
      <c r="B68" s="659"/>
      <c r="C68" s="123">
        <f t="shared" si="9"/>
        <v>0</v>
      </c>
      <c r="D68" s="124">
        <f t="shared" si="9"/>
        <v>0</v>
      </c>
      <c r="E68" s="123">
        <f>POA!E1586</f>
        <v>0</v>
      </c>
      <c r="F68" s="124">
        <f>POA!F1586</f>
        <v>0</v>
      </c>
    </row>
    <row r="69" spans="1:6">
      <c r="A69" s="658" t="s">
        <v>2076</v>
      </c>
      <c r="B69" s="659"/>
      <c r="C69" s="123">
        <f t="shared" ref="C69" si="10">E69/12</f>
        <v>0</v>
      </c>
      <c r="D69" s="124">
        <f t="shared" ref="D69" si="11">F69/12</f>
        <v>0</v>
      </c>
      <c r="E69" s="123">
        <f>POA!E1591</f>
        <v>0</v>
      </c>
      <c r="F69" s="124">
        <f>POA!F1591</f>
        <v>0</v>
      </c>
    </row>
    <row r="70" spans="1:6">
      <c r="A70" s="658" t="s">
        <v>2090</v>
      </c>
      <c r="B70" s="659"/>
      <c r="C70" s="123">
        <f t="shared" si="9"/>
        <v>0</v>
      </c>
      <c r="D70" s="124">
        <f t="shared" si="9"/>
        <v>0</v>
      </c>
      <c r="E70" s="123">
        <f>POA!E1615</f>
        <v>0</v>
      </c>
      <c r="F70" s="124">
        <f>POA!F1615</f>
        <v>0</v>
      </c>
    </row>
    <row r="71" spans="1:6">
      <c r="A71" s="658" t="s">
        <v>2077</v>
      </c>
      <c r="B71" s="659"/>
      <c r="C71" s="123">
        <f t="shared" si="9"/>
        <v>0</v>
      </c>
      <c r="D71" s="124">
        <f t="shared" si="9"/>
        <v>0</v>
      </c>
      <c r="E71" s="123">
        <f>POA!E1624</f>
        <v>0</v>
      </c>
      <c r="F71" s="124">
        <f>POA!F1624</f>
        <v>0</v>
      </c>
    </row>
    <row r="72" spans="1:6">
      <c r="A72" s="658" t="s">
        <v>2078</v>
      </c>
      <c r="B72" s="659"/>
      <c r="C72" s="123">
        <f t="shared" ref="C72" si="12">E72/12</f>
        <v>0</v>
      </c>
      <c r="D72" s="124">
        <f t="shared" ref="D72" si="13">F72/12</f>
        <v>0</v>
      </c>
      <c r="E72" s="123">
        <f>POA!E1629</f>
        <v>0</v>
      </c>
      <c r="F72" s="124">
        <f>POA!F1629</f>
        <v>0</v>
      </c>
    </row>
    <row r="73" spans="1:6">
      <c r="A73" s="660" t="s">
        <v>2120</v>
      </c>
      <c r="B73" s="661"/>
      <c r="C73" s="127">
        <f>SUM(C62:C72)</f>
        <v>0</v>
      </c>
      <c r="D73" s="128">
        <f>SUM(D62:D72)</f>
        <v>0</v>
      </c>
      <c r="E73" s="127">
        <f>SUM(E62:E72)</f>
        <v>0</v>
      </c>
      <c r="F73" s="128">
        <f>SUM(F62:F72)</f>
        <v>0</v>
      </c>
    </row>
    <row r="74" spans="1:6">
      <c r="A74" s="131"/>
      <c r="B74" s="131"/>
      <c r="C74" s="82"/>
      <c r="D74" s="82"/>
      <c r="E74" s="83"/>
      <c r="F74" s="83"/>
    </row>
    <row r="75" spans="1:6" ht="38.25">
      <c r="A75" s="664" t="s">
        <v>2118</v>
      </c>
      <c r="B75" s="664"/>
      <c r="C75" s="80" t="s">
        <v>3793</v>
      </c>
      <c r="D75" s="80" t="s">
        <v>3792</v>
      </c>
      <c r="E75" s="80" t="s">
        <v>7970</v>
      </c>
      <c r="F75" s="80" t="s">
        <v>3794</v>
      </c>
    </row>
    <row r="76" spans="1:6">
      <c r="A76" s="683" t="s">
        <v>2080</v>
      </c>
      <c r="B76" s="684"/>
      <c r="C76" s="123">
        <f t="shared" ref="C76:D81" si="14">E76/12</f>
        <v>0</v>
      </c>
      <c r="D76" s="124">
        <f t="shared" si="14"/>
        <v>0</v>
      </c>
      <c r="E76" s="123">
        <f>POA!E1645</f>
        <v>0</v>
      </c>
      <c r="F76" s="124">
        <f>POA!F1645</f>
        <v>0</v>
      </c>
    </row>
    <row r="77" spans="1:6">
      <c r="A77" s="658" t="s">
        <v>2082</v>
      </c>
      <c r="B77" s="659"/>
      <c r="C77" s="123">
        <f t="shared" ref="C77" si="15">E77/12</f>
        <v>0</v>
      </c>
      <c r="D77" s="124">
        <f t="shared" ref="D77" si="16">F77/12</f>
        <v>0</v>
      </c>
      <c r="E77" s="123">
        <f>POA!E1652</f>
        <v>0</v>
      </c>
      <c r="F77" s="124">
        <f>POA!F1652</f>
        <v>0</v>
      </c>
    </row>
    <row r="78" spans="1:6">
      <c r="A78" s="658" t="s">
        <v>3789</v>
      </c>
      <c r="B78" s="659"/>
      <c r="C78" s="123">
        <f t="shared" si="14"/>
        <v>0</v>
      </c>
      <c r="D78" s="124">
        <f t="shared" si="14"/>
        <v>0</v>
      </c>
      <c r="E78" s="123">
        <f>POA!E1680</f>
        <v>0</v>
      </c>
      <c r="F78" s="124">
        <f>POA!F1680</f>
        <v>0</v>
      </c>
    </row>
    <row r="79" spans="1:6">
      <c r="A79" s="658" t="s">
        <v>3790</v>
      </c>
      <c r="B79" s="659"/>
      <c r="C79" s="123">
        <f t="shared" si="14"/>
        <v>0</v>
      </c>
      <c r="D79" s="124">
        <f t="shared" si="14"/>
        <v>0</v>
      </c>
      <c r="E79" s="123">
        <f>POA!E1825</f>
        <v>0</v>
      </c>
      <c r="F79" s="124">
        <f>POA!F1825</f>
        <v>0</v>
      </c>
    </row>
    <row r="80" spans="1:6" hidden="1">
      <c r="A80" s="137" t="s">
        <v>2092</v>
      </c>
      <c r="B80" s="138"/>
      <c r="C80" s="123">
        <f t="shared" si="14"/>
        <v>0</v>
      </c>
      <c r="D80" s="124">
        <f t="shared" si="14"/>
        <v>0</v>
      </c>
      <c r="E80" s="123">
        <f>POA!E1831</f>
        <v>0</v>
      </c>
      <c r="F80" s="124">
        <f>POA!F1831</f>
        <v>0</v>
      </c>
    </row>
    <row r="81" spans="1:6">
      <c r="A81" s="658" t="s">
        <v>3757</v>
      </c>
      <c r="B81" s="659"/>
      <c r="C81" s="123">
        <f t="shared" si="14"/>
        <v>0</v>
      </c>
      <c r="D81" s="124">
        <f t="shared" si="14"/>
        <v>0</v>
      </c>
      <c r="E81" s="123">
        <f>POA!E1842</f>
        <v>0</v>
      </c>
      <c r="F81" s="124">
        <f>POA!F1842</f>
        <v>0</v>
      </c>
    </row>
    <row r="82" spans="1:6">
      <c r="A82" s="658" t="s">
        <v>2083</v>
      </c>
      <c r="B82" s="659"/>
      <c r="C82" s="123">
        <f t="shared" ref="C82:C83" si="17">E82/12</f>
        <v>0</v>
      </c>
      <c r="D82" s="124">
        <f t="shared" ref="D82:D83" si="18">F82/12</f>
        <v>0</v>
      </c>
      <c r="E82" s="123">
        <f>POA!E1849</f>
        <v>0</v>
      </c>
      <c r="F82" s="124">
        <f>POA!F1849</f>
        <v>0</v>
      </c>
    </row>
    <row r="83" spans="1:6">
      <c r="A83" s="658" t="s">
        <v>2084</v>
      </c>
      <c r="B83" s="659"/>
      <c r="C83" s="123">
        <f t="shared" si="17"/>
        <v>0</v>
      </c>
      <c r="D83" s="124">
        <f t="shared" si="18"/>
        <v>0</v>
      </c>
      <c r="E83" s="123">
        <f>POA!E1857</f>
        <v>0</v>
      </c>
      <c r="F83" s="124">
        <f>POA!F1857</f>
        <v>0</v>
      </c>
    </row>
    <row r="84" spans="1:6">
      <c r="A84" s="660" t="s">
        <v>2120</v>
      </c>
      <c r="B84" s="661"/>
      <c r="C84" s="127">
        <f>SUM(C76:C83)</f>
        <v>0</v>
      </c>
      <c r="D84" s="128">
        <f>SUM(D76:D83)</f>
        <v>0</v>
      </c>
      <c r="E84" s="127">
        <f>SUM(E76:E83)</f>
        <v>0</v>
      </c>
      <c r="F84" s="128">
        <f>SUM(F76:F83)</f>
        <v>0</v>
      </c>
    </row>
    <row r="85" spans="1:6">
      <c r="A85" s="131"/>
      <c r="B85" s="131"/>
      <c r="C85" s="82"/>
      <c r="D85" s="82"/>
      <c r="E85" s="83"/>
      <c r="F85" s="83"/>
    </row>
    <row r="86" spans="1:6" ht="38.25">
      <c r="A86" s="664" t="s">
        <v>2119</v>
      </c>
      <c r="B86" s="664"/>
      <c r="C86" s="80" t="s">
        <v>3793</v>
      </c>
      <c r="D86" s="80" t="s">
        <v>3792</v>
      </c>
      <c r="E86" s="80" t="s">
        <v>7970</v>
      </c>
      <c r="F86" s="80" t="s">
        <v>3794</v>
      </c>
    </row>
    <row r="87" spans="1:6">
      <c r="A87" s="658" t="s">
        <v>2100</v>
      </c>
      <c r="B87" s="659"/>
      <c r="C87" s="123">
        <f t="shared" ref="C87:C89" si="19">E87/12</f>
        <v>0</v>
      </c>
      <c r="D87" s="124">
        <f t="shared" ref="D87:D89" si="20">F87/12</f>
        <v>0</v>
      </c>
      <c r="E87" s="123">
        <f>POA!E1864</f>
        <v>0</v>
      </c>
      <c r="F87" s="124">
        <f>POA!F1864</f>
        <v>0</v>
      </c>
    </row>
    <row r="88" spans="1:6">
      <c r="A88" s="658" t="s">
        <v>2101</v>
      </c>
      <c r="B88" s="659"/>
      <c r="C88" s="123">
        <f t="shared" ref="C88" si="21">E88/12</f>
        <v>0</v>
      </c>
      <c r="D88" s="124">
        <f t="shared" ref="D88" si="22">F88/12</f>
        <v>0</v>
      </c>
      <c r="E88" s="123">
        <f>POA!E1869</f>
        <v>0</v>
      </c>
      <c r="F88" s="124">
        <f>POA!F1869</f>
        <v>0</v>
      </c>
    </row>
    <row r="89" spans="1:6">
      <c r="A89" s="658" t="s">
        <v>2102</v>
      </c>
      <c r="B89" s="659"/>
      <c r="C89" s="123">
        <f t="shared" si="19"/>
        <v>0</v>
      </c>
      <c r="D89" s="124">
        <f t="shared" si="20"/>
        <v>0</v>
      </c>
      <c r="E89" s="123">
        <f>POA!E1878</f>
        <v>0</v>
      </c>
      <c r="F89" s="124">
        <f>POA!F1878</f>
        <v>0</v>
      </c>
    </row>
    <row r="90" spans="1:6">
      <c r="A90" s="658" t="s">
        <v>2104</v>
      </c>
      <c r="B90" s="659"/>
      <c r="C90" s="123">
        <f t="shared" ref="C90:C94" si="23">E90/12</f>
        <v>0</v>
      </c>
      <c r="D90" s="124">
        <f t="shared" ref="D90:D94" si="24">F90/12</f>
        <v>0</v>
      </c>
      <c r="E90" s="123">
        <f>POA!E1885</f>
        <v>0</v>
      </c>
      <c r="F90" s="124">
        <f>POA!F1885</f>
        <v>0</v>
      </c>
    </row>
    <row r="91" spans="1:6">
      <c r="A91" s="658" t="s">
        <v>2108</v>
      </c>
      <c r="B91" s="659"/>
      <c r="C91" s="123">
        <f t="shared" si="23"/>
        <v>0</v>
      </c>
      <c r="D91" s="124">
        <f t="shared" si="24"/>
        <v>0</v>
      </c>
      <c r="E91" s="123">
        <f>POA!E1891</f>
        <v>0</v>
      </c>
      <c r="F91" s="124">
        <f>POA!F1891</f>
        <v>0</v>
      </c>
    </row>
    <row r="92" spans="1:6">
      <c r="A92" s="658" t="s">
        <v>2109</v>
      </c>
      <c r="B92" s="659"/>
      <c r="C92" s="123">
        <f t="shared" si="23"/>
        <v>0</v>
      </c>
      <c r="D92" s="124">
        <f t="shared" si="24"/>
        <v>0</v>
      </c>
      <c r="E92" s="123">
        <f>POA!E1897</f>
        <v>0</v>
      </c>
      <c r="F92" s="124">
        <f>POA!F1897</f>
        <v>0</v>
      </c>
    </row>
    <row r="93" spans="1:6">
      <c r="A93" s="658" t="s">
        <v>2110</v>
      </c>
      <c r="B93" s="659"/>
      <c r="C93" s="123">
        <f t="shared" si="23"/>
        <v>0</v>
      </c>
      <c r="D93" s="124">
        <f t="shared" si="24"/>
        <v>0</v>
      </c>
      <c r="E93" s="123">
        <f>POA!E1902</f>
        <v>0</v>
      </c>
      <c r="F93" s="124">
        <f>POA!F1902</f>
        <v>0</v>
      </c>
    </row>
    <row r="94" spans="1:6">
      <c r="A94" s="658" t="s">
        <v>2112</v>
      </c>
      <c r="B94" s="659"/>
      <c r="C94" s="123">
        <f t="shared" si="23"/>
        <v>0</v>
      </c>
      <c r="D94" s="124">
        <f t="shared" si="24"/>
        <v>0</v>
      </c>
      <c r="E94" s="123">
        <f>POA!E1907</f>
        <v>0</v>
      </c>
      <c r="F94" s="124">
        <f>POA!F1907</f>
        <v>0</v>
      </c>
    </row>
    <row r="95" spans="1:6">
      <c r="A95" s="660" t="s">
        <v>2120</v>
      </c>
      <c r="B95" s="661"/>
      <c r="C95" s="127">
        <f>SUM(C87:C94)</f>
        <v>0</v>
      </c>
      <c r="D95" s="128">
        <f>SUM(D87:D94)</f>
        <v>0</v>
      </c>
      <c r="E95" s="127">
        <f>SUM(E87:E94)</f>
        <v>0</v>
      </c>
      <c r="F95" s="128">
        <f>SUM(F87:F94)</f>
        <v>0</v>
      </c>
    </row>
    <row r="96" spans="1:6">
      <c r="A96" s="131"/>
      <c r="B96" s="131"/>
      <c r="C96" s="82"/>
      <c r="D96" s="82"/>
      <c r="E96" s="83"/>
      <c r="F96" s="83"/>
    </row>
    <row r="97" spans="1:6">
      <c r="A97" s="676" t="s">
        <v>707</v>
      </c>
      <c r="B97" s="677"/>
      <c r="C97" s="127">
        <f>C73+C84+C95</f>
        <v>0</v>
      </c>
      <c r="D97" s="128">
        <f>D73+D84+D95</f>
        <v>0</v>
      </c>
      <c r="E97" s="127">
        <f>E73+E84+E95</f>
        <v>0</v>
      </c>
      <c r="F97" s="128">
        <f>F73+F84+F95</f>
        <v>0</v>
      </c>
    </row>
    <row r="98" spans="1:6">
      <c r="A98" s="131"/>
      <c r="B98" s="131"/>
      <c r="C98" s="82"/>
      <c r="D98" s="82"/>
      <c r="E98" s="83"/>
      <c r="F98" s="83"/>
    </row>
    <row r="99" spans="1:6">
      <c r="A99" s="648" t="s">
        <v>8781</v>
      </c>
      <c r="B99" s="648"/>
      <c r="C99" s="648"/>
      <c r="D99" s="648"/>
      <c r="E99" s="648"/>
      <c r="F99" s="648"/>
    </row>
    <row r="100" spans="1:6">
      <c r="A100" s="131"/>
      <c r="B100" s="131"/>
      <c r="C100" s="82"/>
      <c r="D100" s="82"/>
      <c r="E100" s="83"/>
      <c r="F100" s="83"/>
    </row>
    <row r="101" spans="1:6" ht="38.25">
      <c r="A101" s="665" t="s">
        <v>2121</v>
      </c>
      <c r="B101" s="665"/>
      <c r="C101" s="80" t="s">
        <v>3793</v>
      </c>
      <c r="D101" s="80" t="s">
        <v>3792</v>
      </c>
      <c r="E101" s="80" t="s">
        <v>7970</v>
      </c>
      <c r="F101" s="80" t="s">
        <v>3794</v>
      </c>
    </row>
    <row r="102" spans="1:6">
      <c r="A102" s="694" t="s">
        <v>4509</v>
      </c>
      <c r="B102" s="694"/>
      <c r="C102" s="123">
        <f t="shared" ref="C102:C103" si="25">E102/12</f>
        <v>0</v>
      </c>
      <c r="D102" s="124">
        <f t="shared" ref="D102:D103" si="26">F102/12</f>
        <v>0</v>
      </c>
      <c r="E102" s="123">
        <f>POA!E2104</f>
        <v>0</v>
      </c>
      <c r="F102" s="123">
        <f>POA!F2104</f>
        <v>0</v>
      </c>
    </row>
    <row r="103" spans="1:6">
      <c r="A103" s="694" t="s">
        <v>731</v>
      </c>
      <c r="B103" s="694"/>
      <c r="C103" s="123">
        <f t="shared" si="25"/>
        <v>0</v>
      </c>
      <c r="D103" s="124">
        <f t="shared" si="26"/>
        <v>0</v>
      </c>
      <c r="E103" s="123">
        <f>POA!E2118</f>
        <v>0</v>
      </c>
      <c r="F103" s="123">
        <f>POA!F2118</f>
        <v>0</v>
      </c>
    </row>
    <row r="104" spans="1:6">
      <c r="A104" s="676" t="s">
        <v>2120</v>
      </c>
      <c r="B104" s="677"/>
      <c r="C104" s="127">
        <f>SUM(C102:C103)</f>
        <v>0</v>
      </c>
      <c r="D104" s="128">
        <f>SUM(D102:D103)</f>
        <v>0</v>
      </c>
      <c r="E104" s="127">
        <f>SUM(E102:E103)</f>
        <v>0</v>
      </c>
      <c r="F104" s="128">
        <f>SUM(F102:F103)</f>
        <v>0</v>
      </c>
    </row>
    <row r="105" spans="1:6">
      <c r="A105" s="131"/>
      <c r="B105" s="131"/>
      <c r="C105" s="82"/>
      <c r="D105" s="82"/>
      <c r="E105" s="83"/>
      <c r="F105" s="83"/>
    </row>
    <row r="106" spans="1:6">
      <c r="A106" s="676" t="s">
        <v>8780</v>
      </c>
      <c r="B106" s="677"/>
      <c r="C106" s="127">
        <f>C97+C104</f>
        <v>0</v>
      </c>
      <c r="D106" s="128">
        <f>D97+D104</f>
        <v>0</v>
      </c>
      <c r="E106" s="127">
        <f>E97+E104</f>
        <v>0</v>
      </c>
      <c r="F106" s="128">
        <f>F97+F104</f>
        <v>0</v>
      </c>
    </row>
    <row r="108" spans="1:6">
      <c r="A108" s="648" t="s">
        <v>5598</v>
      </c>
      <c r="B108" s="648"/>
      <c r="C108" s="648"/>
      <c r="D108" s="648"/>
      <c r="E108" s="648"/>
      <c r="F108" s="648"/>
    </row>
    <row r="109" spans="1:6">
      <c r="B109" s="5"/>
      <c r="C109" s="5"/>
      <c r="D109" s="5"/>
      <c r="E109" s="8"/>
      <c r="F109" s="8"/>
    </row>
    <row r="110" spans="1:6">
      <c r="A110" s="642" t="s">
        <v>4460</v>
      </c>
      <c r="B110" s="642"/>
      <c r="C110" s="642"/>
      <c r="D110" s="642"/>
      <c r="E110" s="642"/>
      <c r="F110" s="642"/>
    </row>
    <row r="111" spans="1:6">
      <c r="B111" s="5"/>
      <c r="C111" s="5"/>
      <c r="D111" s="5"/>
      <c r="E111" s="8"/>
      <c r="F111" s="8"/>
    </row>
    <row r="112" spans="1:6" ht="38.25">
      <c r="A112" s="691" t="s">
        <v>2117</v>
      </c>
      <c r="B112" s="692"/>
      <c r="C112" s="80" t="s">
        <v>3793</v>
      </c>
      <c r="D112" s="80" t="s">
        <v>3792</v>
      </c>
      <c r="E112" s="80" t="s">
        <v>7970</v>
      </c>
      <c r="F112" s="80" t="s">
        <v>3794</v>
      </c>
    </row>
    <row r="113" spans="1:6">
      <c r="A113" s="688" t="s">
        <v>2072</v>
      </c>
      <c r="B113" s="689"/>
      <c r="C113" s="123">
        <f t="shared" ref="C113:C114" si="27">E113/12</f>
        <v>0</v>
      </c>
      <c r="D113" s="124">
        <f t="shared" ref="D113:D114" si="28">F113/12</f>
        <v>0</v>
      </c>
      <c r="E113" s="123">
        <f>POA!E2160</f>
        <v>0</v>
      </c>
      <c r="F113" s="124">
        <f>POA!F2160</f>
        <v>0</v>
      </c>
    </row>
    <row r="114" spans="1:6">
      <c r="A114" s="658" t="s">
        <v>2077</v>
      </c>
      <c r="B114" s="659"/>
      <c r="C114" s="123">
        <f t="shared" si="27"/>
        <v>0</v>
      </c>
      <c r="D114" s="124">
        <f t="shared" si="28"/>
        <v>0</v>
      </c>
      <c r="E114" s="123">
        <f>POA!E2167</f>
        <v>0</v>
      </c>
      <c r="F114" s="124">
        <f>POA!F2167</f>
        <v>0</v>
      </c>
    </row>
    <row r="115" spans="1:6">
      <c r="A115" s="660" t="s">
        <v>2120</v>
      </c>
      <c r="B115" s="661"/>
      <c r="C115" s="127">
        <f>SUM(C113:C114)</f>
        <v>0</v>
      </c>
      <c r="D115" s="128">
        <f>SUM(D113:D114)</f>
        <v>0</v>
      </c>
      <c r="E115" s="127">
        <f>SUM(E113:E114)</f>
        <v>0</v>
      </c>
      <c r="F115" s="128">
        <f>SUM(F113:F114)</f>
        <v>0</v>
      </c>
    </row>
    <row r="116" spans="1:6">
      <c r="B116" s="5"/>
      <c r="C116" s="5"/>
      <c r="D116" s="5"/>
      <c r="E116" s="8"/>
      <c r="F116" s="8"/>
    </row>
    <row r="117" spans="1:6" ht="38.25">
      <c r="A117" s="664" t="s">
        <v>2118</v>
      </c>
      <c r="B117" s="664"/>
      <c r="C117" s="80" t="s">
        <v>3793</v>
      </c>
      <c r="D117" s="80" t="s">
        <v>3792</v>
      </c>
      <c r="E117" s="80" t="s">
        <v>7970</v>
      </c>
      <c r="F117" s="80" t="s">
        <v>3794</v>
      </c>
    </row>
    <row r="118" spans="1:6">
      <c r="A118" s="683" t="s">
        <v>2080</v>
      </c>
      <c r="B118" s="684"/>
      <c r="C118" s="123">
        <f t="shared" ref="C118:C121" si="29">E118/12</f>
        <v>0</v>
      </c>
      <c r="D118" s="124">
        <f t="shared" ref="D118:D121" si="30">F118/12</f>
        <v>0</v>
      </c>
      <c r="E118" s="123">
        <f>POA!E2180</f>
        <v>0</v>
      </c>
      <c r="F118" s="124">
        <f>POA!F2180</f>
        <v>0</v>
      </c>
    </row>
    <row r="119" spans="1:6">
      <c r="A119" s="658" t="s">
        <v>2081</v>
      </c>
      <c r="B119" s="659"/>
      <c r="C119" s="123">
        <f t="shared" ref="C119" si="31">E119/12</f>
        <v>0</v>
      </c>
      <c r="D119" s="124">
        <f t="shared" ref="D119" si="32">F119/12</f>
        <v>0</v>
      </c>
      <c r="E119" s="123">
        <f>POA!E2185</f>
        <v>0</v>
      </c>
      <c r="F119" s="124">
        <f>POA!F2185</f>
        <v>0</v>
      </c>
    </row>
    <row r="120" spans="1:6">
      <c r="A120" s="658" t="s">
        <v>2082</v>
      </c>
      <c r="B120" s="659"/>
      <c r="C120" s="123">
        <f t="shared" si="29"/>
        <v>0</v>
      </c>
      <c r="D120" s="124">
        <f t="shared" si="30"/>
        <v>0</v>
      </c>
      <c r="E120" s="123">
        <f>POA!E2192</f>
        <v>0</v>
      </c>
      <c r="F120" s="124">
        <f>POA!F2192</f>
        <v>0</v>
      </c>
    </row>
    <row r="121" spans="1:6">
      <c r="A121" s="658" t="s">
        <v>2084</v>
      </c>
      <c r="B121" s="659"/>
      <c r="C121" s="123">
        <f t="shared" si="29"/>
        <v>0</v>
      </c>
      <c r="D121" s="124">
        <f t="shared" si="30"/>
        <v>0</v>
      </c>
      <c r="E121" s="123">
        <f>POA!E2198</f>
        <v>0</v>
      </c>
      <c r="F121" s="124">
        <f>POA!F2198</f>
        <v>0</v>
      </c>
    </row>
    <row r="122" spans="1:6">
      <c r="A122" s="660" t="s">
        <v>2120</v>
      </c>
      <c r="B122" s="661"/>
      <c r="C122" s="127">
        <f>SUM(C118:C121)</f>
        <v>0</v>
      </c>
      <c r="D122" s="128">
        <f>SUM(D118:D121)</f>
        <v>0</v>
      </c>
      <c r="E122" s="127">
        <f>SUM(E118:E121)</f>
        <v>0</v>
      </c>
      <c r="F122" s="128">
        <f>SUM(F118:F121)</f>
        <v>0</v>
      </c>
    </row>
    <row r="123" spans="1:6">
      <c r="B123" s="5"/>
      <c r="C123" s="5"/>
      <c r="D123" s="5"/>
      <c r="E123" s="8"/>
      <c r="F123" s="8"/>
    </row>
    <row r="124" spans="1:6" ht="38.25">
      <c r="A124" s="665" t="s">
        <v>2122</v>
      </c>
      <c r="B124" s="665"/>
      <c r="C124" s="80" t="s">
        <v>3793</v>
      </c>
      <c r="D124" s="80" t="s">
        <v>3792</v>
      </c>
      <c r="E124" s="80" t="s">
        <v>7970</v>
      </c>
      <c r="F124" s="80" t="s">
        <v>3794</v>
      </c>
    </row>
    <row r="125" spans="1:6">
      <c r="A125" s="658" t="s">
        <v>4510</v>
      </c>
      <c r="B125" s="659"/>
      <c r="C125" s="125">
        <f t="shared" ref="C125:D128" si="33">E125/12</f>
        <v>0</v>
      </c>
      <c r="D125" s="126">
        <f t="shared" si="33"/>
        <v>0</v>
      </c>
      <c r="E125" s="123">
        <f>POA!E2215</f>
        <v>0</v>
      </c>
      <c r="F125" s="124">
        <f>POA!F2215</f>
        <v>0</v>
      </c>
    </row>
    <row r="126" spans="1:6">
      <c r="A126" s="662" t="s">
        <v>4507</v>
      </c>
      <c r="B126" s="663"/>
      <c r="C126" s="125">
        <f t="shared" si="33"/>
        <v>0</v>
      </c>
      <c r="D126" s="126">
        <f t="shared" si="33"/>
        <v>0</v>
      </c>
      <c r="E126" s="123">
        <f>POA!E2220</f>
        <v>0</v>
      </c>
      <c r="F126" s="124">
        <f>POA!F2220</f>
        <v>0</v>
      </c>
    </row>
    <row r="127" spans="1:6">
      <c r="A127" s="662" t="s">
        <v>2115</v>
      </c>
      <c r="B127" s="663"/>
      <c r="C127" s="125">
        <f t="shared" si="33"/>
        <v>0</v>
      </c>
      <c r="D127" s="126">
        <f t="shared" si="33"/>
        <v>0</v>
      </c>
      <c r="E127" s="123">
        <f>POA!E2225</f>
        <v>0</v>
      </c>
      <c r="F127" s="124">
        <f>POA!F2225</f>
        <v>0</v>
      </c>
    </row>
    <row r="128" spans="1:6">
      <c r="A128" s="685" t="s">
        <v>2093</v>
      </c>
      <c r="B128" s="686"/>
      <c r="C128" s="125">
        <f t="shared" si="33"/>
        <v>0</v>
      </c>
      <c r="D128" s="126">
        <f t="shared" si="33"/>
        <v>0</v>
      </c>
      <c r="E128" s="123">
        <f>POA!E2248</f>
        <v>0</v>
      </c>
      <c r="F128" s="124">
        <f>POA!F2248</f>
        <v>0</v>
      </c>
    </row>
    <row r="129" spans="1:6">
      <c r="A129" s="660" t="s">
        <v>2120</v>
      </c>
      <c r="B129" s="661"/>
      <c r="C129" s="127">
        <f>SUM(C125:C128)</f>
        <v>0</v>
      </c>
      <c r="D129" s="128">
        <f>SUM(D125:D128)</f>
        <v>0</v>
      </c>
      <c r="E129" s="127">
        <f>SUM(E125:E128)</f>
        <v>0</v>
      </c>
      <c r="F129" s="128">
        <f>SUM(F125:F128)</f>
        <v>0</v>
      </c>
    </row>
    <row r="130" spans="1:6">
      <c r="B130" s="5"/>
      <c r="C130" s="5"/>
      <c r="D130" s="5"/>
      <c r="E130" s="8"/>
      <c r="F130" s="8"/>
    </row>
    <row r="131" spans="1:6" ht="38.25">
      <c r="A131" s="665" t="s">
        <v>8110</v>
      </c>
      <c r="B131" s="665"/>
      <c r="C131" s="80" t="s">
        <v>3793</v>
      </c>
      <c r="D131" s="80" t="s">
        <v>3792</v>
      </c>
      <c r="E131" s="80" t="s">
        <v>7970</v>
      </c>
      <c r="F131" s="80" t="s">
        <v>3794</v>
      </c>
    </row>
    <row r="132" spans="1:6">
      <c r="A132" s="687" t="s">
        <v>8111</v>
      </c>
      <c r="B132" s="687"/>
      <c r="C132" s="123">
        <f t="shared" ref="C132:C137" si="34">E132/12</f>
        <v>0</v>
      </c>
      <c r="D132" s="124">
        <f t="shared" ref="D132:D137" si="35">F132/12</f>
        <v>0</v>
      </c>
      <c r="E132" s="310">
        <f>POA!E2263</f>
        <v>0</v>
      </c>
      <c r="F132" s="310">
        <f>POA!F2263</f>
        <v>0</v>
      </c>
    </row>
    <row r="133" spans="1:6">
      <c r="A133" s="687" t="s">
        <v>8112</v>
      </c>
      <c r="B133" s="687"/>
      <c r="C133" s="123">
        <f t="shared" si="34"/>
        <v>0</v>
      </c>
      <c r="D133" s="124">
        <f t="shared" si="35"/>
        <v>0</v>
      </c>
      <c r="E133" s="310">
        <f>POA!E2273</f>
        <v>0</v>
      </c>
      <c r="F133" s="310">
        <f>POA!F2273</f>
        <v>0</v>
      </c>
    </row>
    <row r="134" spans="1:6">
      <c r="A134" s="687" t="s">
        <v>8113</v>
      </c>
      <c r="B134" s="687"/>
      <c r="C134" s="123">
        <f t="shared" si="34"/>
        <v>0</v>
      </c>
      <c r="D134" s="124">
        <f t="shared" si="35"/>
        <v>0</v>
      </c>
      <c r="E134" s="310">
        <f>POA!E2281</f>
        <v>0</v>
      </c>
      <c r="F134" s="310">
        <f>POA!F2281</f>
        <v>0</v>
      </c>
    </row>
    <row r="135" spans="1:6">
      <c r="A135" s="687" t="s">
        <v>8114</v>
      </c>
      <c r="B135" s="687"/>
      <c r="C135" s="123">
        <f t="shared" si="34"/>
        <v>0</v>
      </c>
      <c r="D135" s="124">
        <f t="shared" si="35"/>
        <v>0</v>
      </c>
      <c r="E135" s="310">
        <f>POA!E2288</f>
        <v>0</v>
      </c>
      <c r="F135" s="310">
        <f>POA!F2288</f>
        <v>0</v>
      </c>
    </row>
    <row r="136" spans="1:6">
      <c r="A136" s="687" t="s">
        <v>8115</v>
      </c>
      <c r="B136" s="687"/>
      <c r="C136" s="123">
        <f t="shared" ref="C136" si="36">E136/12</f>
        <v>0</v>
      </c>
      <c r="D136" s="124">
        <f t="shared" ref="D136" si="37">F136/12</f>
        <v>0</v>
      </c>
      <c r="E136" s="310">
        <f>POA!E2299</f>
        <v>0</v>
      </c>
      <c r="F136" s="310">
        <f>POA!F2299</f>
        <v>0</v>
      </c>
    </row>
    <row r="137" spans="1:6" ht="13.9" customHeight="1">
      <c r="A137" s="687" t="s">
        <v>8315</v>
      </c>
      <c r="B137" s="687"/>
      <c r="C137" s="123">
        <f t="shared" si="34"/>
        <v>0</v>
      </c>
      <c r="D137" s="124">
        <f t="shared" si="35"/>
        <v>0</v>
      </c>
      <c r="E137" s="310">
        <f>POA!E2308</f>
        <v>0</v>
      </c>
      <c r="F137" s="310">
        <f>POA!F2308</f>
        <v>0</v>
      </c>
    </row>
    <row r="138" spans="1:6">
      <c r="A138" s="680" t="s">
        <v>2120</v>
      </c>
      <c r="B138" s="680"/>
      <c r="C138" s="127">
        <f>SUM(C132:C137)</f>
        <v>0</v>
      </c>
      <c r="D138" s="128">
        <f>SUM(D132:D137)</f>
        <v>0</v>
      </c>
      <c r="E138" s="127">
        <f>SUM(E132:E137)</f>
        <v>0</v>
      </c>
      <c r="F138" s="128">
        <f>SUM(F132:F137)</f>
        <v>0</v>
      </c>
    </row>
    <row r="139" spans="1:6">
      <c r="B139" s="5"/>
      <c r="C139" s="5"/>
      <c r="D139" s="5"/>
      <c r="E139" s="8"/>
      <c r="F139" s="8"/>
    </row>
    <row r="140" spans="1:6">
      <c r="A140" s="676" t="s">
        <v>4511</v>
      </c>
      <c r="B140" s="677"/>
      <c r="C140" s="127">
        <f>C115+C122+C129+C138</f>
        <v>0</v>
      </c>
      <c r="D140" s="128">
        <f>D115+D122+D129+D138</f>
        <v>0</v>
      </c>
      <c r="E140" s="127">
        <f>E115+E122+E129+E138</f>
        <v>0</v>
      </c>
      <c r="F140" s="128">
        <f>F115+F122+F129+F138</f>
        <v>0</v>
      </c>
    </row>
    <row r="141" spans="1:6">
      <c r="B141" s="5"/>
      <c r="C141" s="5"/>
      <c r="D141" s="5"/>
      <c r="E141" s="8"/>
      <c r="F141" s="8"/>
    </row>
    <row r="142" spans="1:6">
      <c r="A142" s="642" t="s">
        <v>4461</v>
      </c>
      <c r="B142" s="642"/>
      <c r="C142" s="642"/>
      <c r="D142" s="642"/>
      <c r="E142" s="642"/>
      <c r="F142" s="642"/>
    </row>
    <row r="143" spans="1:6">
      <c r="B143" s="5"/>
      <c r="C143" s="5"/>
      <c r="D143" s="5"/>
      <c r="E143" s="8"/>
      <c r="F143" s="8"/>
    </row>
    <row r="144" spans="1:6" ht="38.25">
      <c r="A144" s="665" t="s">
        <v>2117</v>
      </c>
      <c r="B144" s="665"/>
      <c r="C144" s="80" t="s">
        <v>3793</v>
      </c>
      <c r="D144" s="80" t="s">
        <v>3792</v>
      </c>
      <c r="E144" s="80" t="s">
        <v>7970</v>
      </c>
      <c r="F144" s="80" t="s">
        <v>3794</v>
      </c>
    </row>
    <row r="145" spans="1:6">
      <c r="A145" s="658" t="s">
        <v>2077</v>
      </c>
      <c r="B145" s="659"/>
      <c r="C145" s="123">
        <f>E145/12</f>
        <v>0</v>
      </c>
      <c r="D145" s="124">
        <f>F145/12</f>
        <v>0</v>
      </c>
      <c r="E145" s="123">
        <f>POA!E2323</f>
        <v>0</v>
      </c>
      <c r="F145" s="124">
        <f>POA!F2323</f>
        <v>0</v>
      </c>
    </row>
    <row r="146" spans="1:6">
      <c r="A146" s="660" t="s">
        <v>2120</v>
      </c>
      <c r="B146" s="661"/>
      <c r="C146" s="127">
        <f>SUM(C145)</f>
        <v>0</v>
      </c>
      <c r="D146" s="128">
        <f>SUM(D145)</f>
        <v>0</v>
      </c>
      <c r="E146" s="127">
        <f>SUM(E145)</f>
        <v>0</v>
      </c>
      <c r="F146" s="128">
        <f>SUM(F145)</f>
        <v>0</v>
      </c>
    </row>
    <row r="147" spans="1:6">
      <c r="A147" s="84"/>
      <c r="B147" s="84"/>
      <c r="C147" s="82"/>
      <c r="D147" s="82"/>
      <c r="E147" s="83"/>
      <c r="F147" s="83"/>
    </row>
    <row r="148" spans="1:6" ht="38.25">
      <c r="A148" s="664" t="s">
        <v>2118</v>
      </c>
      <c r="B148" s="664"/>
      <c r="C148" s="80" t="s">
        <v>3793</v>
      </c>
      <c r="D148" s="80" t="s">
        <v>3792</v>
      </c>
      <c r="E148" s="80" t="s">
        <v>7970</v>
      </c>
      <c r="F148" s="80" t="s">
        <v>3794</v>
      </c>
    </row>
    <row r="149" spans="1:6">
      <c r="A149" s="683" t="s">
        <v>2080</v>
      </c>
      <c r="B149" s="684"/>
      <c r="C149" s="123">
        <f t="shared" ref="C149:D151" si="38">E149/12</f>
        <v>0</v>
      </c>
      <c r="D149" s="124">
        <f t="shared" si="38"/>
        <v>0</v>
      </c>
      <c r="E149" s="123">
        <f>POA!E2339</f>
        <v>0</v>
      </c>
      <c r="F149" s="124">
        <f>POA!F2339</f>
        <v>0</v>
      </c>
    </row>
    <row r="150" spans="1:6">
      <c r="A150" s="658" t="s">
        <v>3790</v>
      </c>
      <c r="B150" s="659"/>
      <c r="C150" s="123">
        <f t="shared" si="38"/>
        <v>0</v>
      </c>
      <c r="D150" s="124">
        <f t="shared" si="38"/>
        <v>0</v>
      </c>
      <c r="E150" s="123">
        <f>POA!E2348</f>
        <v>0</v>
      </c>
      <c r="F150" s="124">
        <f>POA!F2348</f>
        <v>0</v>
      </c>
    </row>
    <row r="151" spans="1:6">
      <c r="A151" s="658" t="s">
        <v>2092</v>
      </c>
      <c r="B151" s="659"/>
      <c r="C151" s="123">
        <f t="shared" si="38"/>
        <v>0</v>
      </c>
      <c r="D151" s="124">
        <f t="shared" si="38"/>
        <v>0</v>
      </c>
      <c r="E151" s="123">
        <f>POA!E2362</f>
        <v>0</v>
      </c>
      <c r="F151" s="124">
        <f>POA!F2362</f>
        <v>0</v>
      </c>
    </row>
    <row r="152" spans="1:6">
      <c r="A152" s="660" t="s">
        <v>2120</v>
      </c>
      <c r="B152" s="661"/>
      <c r="C152" s="127">
        <f>SUM(C149:C151)</f>
        <v>0</v>
      </c>
      <c r="D152" s="128">
        <f>SUM(D149:D151)</f>
        <v>0</v>
      </c>
      <c r="E152" s="127">
        <f>SUM(E149:E151)</f>
        <v>0</v>
      </c>
      <c r="F152" s="128">
        <f>SUM(F149:F151)</f>
        <v>0</v>
      </c>
    </row>
    <row r="153" spans="1:6">
      <c r="A153" s="84"/>
      <c r="B153" s="84"/>
      <c r="C153" s="82"/>
      <c r="D153" s="82"/>
      <c r="E153" s="83"/>
      <c r="F153" s="83"/>
    </row>
    <row r="154" spans="1:6" ht="38.25">
      <c r="A154" s="664" t="s">
        <v>2119</v>
      </c>
      <c r="B154" s="664"/>
      <c r="C154" s="80" t="s">
        <v>3793</v>
      </c>
      <c r="D154" s="80" t="s">
        <v>3792</v>
      </c>
      <c r="E154" s="80" t="s">
        <v>7970</v>
      </c>
      <c r="F154" s="80" t="s">
        <v>3794</v>
      </c>
    </row>
    <row r="155" spans="1:6">
      <c r="A155" s="658" t="s">
        <v>2086</v>
      </c>
      <c r="B155" s="659"/>
      <c r="C155" s="123">
        <f>E155/12</f>
        <v>0</v>
      </c>
      <c r="D155" s="124">
        <f>F155/12</f>
        <v>0</v>
      </c>
      <c r="E155" s="123">
        <f>POA!E2378</f>
        <v>0</v>
      </c>
      <c r="F155" s="124">
        <f>POA!F2378</f>
        <v>0</v>
      </c>
    </row>
    <row r="156" spans="1:6">
      <c r="A156" s="660" t="s">
        <v>2120</v>
      </c>
      <c r="B156" s="661"/>
      <c r="C156" s="127">
        <f>SUM(C155)</f>
        <v>0</v>
      </c>
      <c r="D156" s="128">
        <f>SUM(D155)</f>
        <v>0</v>
      </c>
      <c r="E156" s="127">
        <f>SUM(E155)</f>
        <v>0</v>
      </c>
      <c r="F156" s="128">
        <f>SUM(F155)</f>
        <v>0</v>
      </c>
    </row>
    <row r="157" spans="1:6">
      <c r="A157" s="84"/>
      <c r="B157" s="84"/>
      <c r="C157" s="82"/>
      <c r="D157" s="82"/>
      <c r="E157" s="83"/>
      <c r="F157" s="83"/>
    </row>
    <row r="158" spans="1:6" ht="38.25">
      <c r="A158" s="665" t="s">
        <v>2122</v>
      </c>
      <c r="B158" s="665"/>
      <c r="C158" s="80" t="s">
        <v>3793</v>
      </c>
      <c r="D158" s="80" t="s">
        <v>3792</v>
      </c>
      <c r="E158" s="80" t="s">
        <v>7970</v>
      </c>
      <c r="F158" s="80" t="s">
        <v>3794</v>
      </c>
    </row>
    <row r="159" spans="1:6">
      <c r="A159" s="658" t="s">
        <v>4510</v>
      </c>
      <c r="B159" s="659"/>
      <c r="C159" s="123">
        <f t="shared" ref="C159:D163" si="39">E159/12</f>
        <v>0</v>
      </c>
      <c r="D159" s="124">
        <f t="shared" si="39"/>
        <v>0</v>
      </c>
      <c r="E159" s="123">
        <f>POA!E$2422</f>
        <v>0</v>
      </c>
      <c r="F159" s="124">
        <f>POA!F$2422</f>
        <v>0</v>
      </c>
    </row>
    <row r="160" spans="1:6">
      <c r="A160" s="662" t="s">
        <v>4507</v>
      </c>
      <c r="B160" s="663"/>
      <c r="C160" s="123">
        <f t="shared" si="39"/>
        <v>0</v>
      </c>
      <c r="D160" s="124">
        <f t="shared" si="39"/>
        <v>0</v>
      </c>
      <c r="E160" s="123">
        <f>POA!E$2429</f>
        <v>0</v>
      </c>
      <c r="F160" s="124">
        <f>POA!F$2429</f>
        <v>0</v>
      </c>
    </row>
    <row r="161" spans="1:6">
      <c r="A161" s="662" t="s">
        <v>4508</v>
      </c>
      <c r="B161" s="663"/>
      <c r="C161" s="123">
        <f t="shared" si="39"/>
        <v>0</v>
      </c>
      <c r="D161" s="124">
        <f t="shared" si="39"/>
        <v>0</v>
      </c>
      <c r="E161" s="123">
        <f>POA!E$2438</f>
        <v>0</v>
      </c>
      <c r="F161" s="124">
        <f>POA!F$2438</f>
        <v>0</v>
      </c>
    </row>
    <row r="162" spans="1:6">
      <c r="A162" s="662" t="s">
        <v>2115</v>
      </c>
      <c r="B162" s="663"/>
      <c r="C162" s="123">
        <f t="shared" si="39"/>
        <v>0</v>
      </c>
      <c r="D162" s="124">
        <f t="shared" si="39"/>
        <v>0</v>
      </c>
      <c r="E162" s="123">
        <f>POA!E$2444</f>
        <v>0</v>
      </c>
      <c r="F162" s="124">
        <f>POA!F$2444</f>
        <v>0</v>
      </c>
    </row>
    <row r="163" spans="1:6">
      <c r="A163" s="658" t="s">
        <v>2093</v>
      </c>
      <c r="B163" s="659"/>
      <c r="C163" s="123">
        <f t="shared" si="39"/>
        <v>0</v>
      </c>
      <c r="D163" s="124">
        <f t="shared" si="39"/>
        <v>0</v>
      </c>
      <c r="E163" s="123">
        <f>POA!E$2449</f>
        <v>0</v>
      </c>
      <c r="F163" s="124">
        <f>POA!F$2449</f>
        <v>0</v>
      </c>
    </row>
    <row r="164" spans="1:6">
      <c r="A164" s="660" t="s">
        <v>2120</v>
      </c>
      <c r="B164" s="661"/>
      <c r="C164" s="127">
        <f>SUM(C159:C163)</f>
        <v>0</v>
      </c>
      <c r="D164" s="128">
        <f>SUM(D159:D163)</f>
        <v>0</v>
      </c>
      <c r="E164" s="127">
        <f>SUM(E159:E163)</f>
        <v>0</v>
      </c>
      <c r="F164" s="128">
        <f>SUM(F159:F163)</f>
        <v>0</v>
      </c>
    </row>
    <row r="165" spans="1:6">
      <c r="A165" s="85"/>
      <c r="B165" s="85"/>
      <c r="C165" s="86"/>
      <c r="D165" s="86"/>
      <c r="E165" s="87"/>
      <c r="F165" s="87"/>
    </row>
    <row r="166" spans="1:6">
      <c r="A166" s="676" t="s">
        <v>4506</v>
      </c>
      <c r="B166" s="677"/>
      <c r="C166" s="127">
        <f>C146+C152+C156+C164</f>
        <v>0</v>
      </c>
      <c r="D166" s="128">
        <f>D146+D152+D156+D164</f>
        <v>0</v>
      </c>
      <c r="E166" s="127">
        <f>E146+E152+E156+E164</f>
        <v>0</v>
      </c>
      <c r="F166" s="128">
        <f>F146+F152+F156+F164</f>
        <v>0</v>
      </c>
    </row>
    <row r="167" spans="1:6">
      <c r="A167" s="85"/>
      <c r="B167" s="85"/>
      <c r="C167" s="86"/>
      <c r="D167" s="86"/>
      <c r="E167" s="87"/>
      <c r="F167" s="87"/>
    </row>
    <row r="168" spans="1:6">
      <c r="A168" s="642" t="s">
        <v>4512</v>
      </c>
      <c r="B168" s="642"/>
      <c r="C168" s="642"/>
      <c r="D168" s="642"/>
      <c r="E168" s="642"/>
      <c r="F168" s="642"/>
    </row>
    <row r="169" spans="1:6">
      <c r="A169" s="85"/>
      <c r="B169" s="85"/>
      <c r="C169" s="86"/>
      <c r="D169" s="86"/>
      <c r="E169" s="87"/>
      <c r="F169" s="87"/>
    </row>
    <row r="170" spans="1:6" ht="38.25">
      <c r="A170" s="664" t="s">
        <v>2121</v>
      </c>
      <c r="B170" s="664"/>
      <c r="C170" s="80" t="s">
        <v>3793</v>
      </c>
      <c r="D170" s="80" t="s">
        <v>3792</v>
      </c>
      <c r="E170" s="80" t="s">
        <v>7970</v>
      </c>
      <c r="F170" s="80" t="s">
        <v>3794</v>
      </c>
    </row>
    <row r="171" spans="1:6">
      <c r="A171" s="658" t="s">
        <v>4514</v>
      </c>
      <c r="B171" s="659"/>
      <c r="C171" s="125">
        <f>E171/12</f>
        <v>0</v>
      </c>
      <c r="D171" s="126">
        <f>F171/12</f>
        <v>0</v>
      </c>
      <c r="E171" s="125">
        <f>POA!E2490</f>
        <v>0</v>
      </c>
      <c r="F171" s="126">
        <f>POA!F2490</f>
        <v>0</v>
      </c>
    </row>
    <row r="172" spans="1:6">
      <c r="A172" s="658" t="s">
        <v>2094</v>
      </c>
      <c r="B172" s="659"/>
      <c r="C172" s="125">
        <f>E172/12</f>
        <v>0</v>
      </c>
      <c r="D172" s="126">
        <f>F172/12</f>
        <v>0</v>
      </c>
      <c r="E172" s="125">
        <f>POA!E2505</f>
        <v>0</v>
      </c>
      <c r="F172" s="126">
        <f>POA!F2505</f>
        <v>0</v>
      </c>
    </row>
    <row r="173" spans="1:6">
      <c r="A173" s="660" t="s">
        <v>2120</v>
      </c>
      <c r="B173" s="661"/>
      <c r="C173" s="127">
        <f>SUM(C171:C172)</f>
        <v>0</v>
      </c>
      <c r="D173" s="128">
        <f>SUM(D171:D172)</f>
        <v>0</v>
      </c>
      <c r="E173" s="127">
        <f>SUM(E171:E172)</f>
        <v>0</v>
      </c>
      <c r="F173" s="128">
        <f>SUM(F171:F172)</f>
        <v>0</v>
      </c>
    </row>
    <row r="174" spans="1:6">
      <c r="A174" s="84"/>
      <c r="B174" s="84"/>
      <c r="C174" s="82"/>
      <c r="D174" s="82"/>
      <c r="E174" s="83"/>
      <c r="F174" s="83"/>
    </row>
    <row r="175" spans="1:6">
      <c r="A175" s="676" t="s">
        <v>5623</v>
      </c>
      <c r="B175" s="677"/>
      <c r="C175" s="127">
        <f>C173</f>
        <v>0</v>
      </c>
      <c r="D175" s="128">
        <f>D173</f>
        <v>0</v>
      </c>
      <c r="E175" s="127">
        <f>E173</f>
        <v>0</v>
      </c>
      <c r="F175" s="128">
        <f>F173</f>
        <v>0</v>
      </c>
    </row>
    <row r="176" spans="1:6">
      <c r="A176" s="84"/>
      <c r="B176" s="84"/>
      <c r="C176" s="82"/>
      <c r="D176" s="82"/>
      <c r="E176" s="83"/>
      <c r="F176" s="83"/>
    </row>
    <row r="177" spans="1:6">
      <c r="A177" s="676" t="s">
        <v>738</v>
      </c>
      <c r="B177" s="677"/>
      <c r="C177" s="127">
        <f>C140+C166+C175</f>
        <v>0</v>
      </c>
      <c r="D177" s="128">
        <f>D140+D166+D175</f>
        <v>0</v>
      </c>
      <c r="E177" s="127">
        <f>E140+E166+E175</f>
        <v>0</v>
      </c>
      <c r="F177" s="128">
        <f>F140+F166+F175</f>
        <v>0</v>
      </c>
    </row>
    <row r="178" spans="1:6">
      <c r="A178" s="81"/>
      <c r="C178" s="33"/>
      <c r="D178" s="33"/>
      <c r="E178" s="32"/>
      <c r="F178" s="32"/>
    </row>
    <row r="179" spans="1:6">
      <c r="A179" s="698" t="s">
        <v>739</v>
      </c>
      <c r="B179" s="699"/>
      <c r="C179" s="132">
        <f>C57+C97+C177</f>
        <v>0</v>
      </c>
      <c r="D179" s="133">
        <f>D57+D97+D177</f>
        <v>0</v>
      </c>
      <c r="E179" s="132">
        <f>E57+E97+E177</f>
        <v>0</v>
      </c>
      <c r="F179" s="133">
        <f>F57+F97+F177</f>
        <v>0</v>
      </c>
    </row>
    <row r="181" spans="1:6">
      <c r="A181" s="632" t="s">
        <v>740</v>
      </c>
      <c r="B181" s="632"/>
      <c r="C181" s="632"/>
      <c r="D181" s="632"/>
      <c r="E181" s="632"/>
      <c r="F181" s="632"/>
    </row>
    <row r="183" spans="1:6">
      <c r="A183" s="648" t="s">
        <v>11</v>
      </c>
      <c r="B183" s="648"/>
      <c r="C183" s="648"/>
      <c r="D183" s="648"/>
      <c r="E183" s="648"/>
      <c r="F183" s="648"/>
    </row>
    <row r="184" spans="1:6">
      <c r="B184" s="5"/>
      <c r="C184" s="5"/>
      <c r="D184" s="5"/>
      <c r="E184" s="8"/>
      <c r="F184" s="8"/>
    </row>
    <row r="185" spans="1:6" ht="38.25">
      <c r="A185" s="664" t="s">
        <v>2117</v>
      </c>
      <c r="B185" s="664"/>
      <c r="C185" s="80" t="s">
        <v>3793</v>
      </c>
      <c r="D185" s="80" t="s">
        <v>3792</v>
      </c>
      <c r="E185" s="80" t="s">
        <v>7970</v>
      </c>
      <c r="F185" s="80" t="s">
        <v>3794</v>
      </c>
    </row>
    <row r="186" spans="1:6">
      <c r="A186" s="658" t="s">
        <v>2071</v>
      </c>
      <c r="B186" s="659"/>
      <c r="C186" s="123">
        <f>E186/12</f>
        <v>0</v>
      </c>
      <c r="D186" s="124">
        <f>F186/12</f>
        <v>0</v>
      </c>
      <c r="E186" s="123">
        <f>POA!E2533</f>
        <v>0</v>
      </c>
      <c r="F186" s="124">
        <f>POA!F2533</f>
        <v>0</v>
      </c>
    </row>
    <row r="187" spans="1:6">
      <c r="A187" s="658" t="s">
        <v>2076</v>
      </c>
      <c r="B187" s="659"/>
      <c r="C187" s="123">
        <f>E187/12</f>
        <v>0</v>
      </c>
      <c r="D187" s="124">
        <f>F187/12</f>
        <v>0</v>
      </c>
      <c r="E187" s="123">
        <f>POA!E2538</f>
        <v>0</v>
      </c>
      <c r="F187" s="124">
        <f>POA!F2538</f>
        <v>0</v>
      </c>
    </row>
    <row r="188" spans="1:6">
      <c r="A188" s="660" t="s">
        <v>2120</v>
      </c>
      <c r="B188" s="661"/>
      <c r="C188" s="127">
        <f>SUM(C186:C187)</f>
        <v>0</v>
      </c>
      <c r="D188" s="128">
        <f>SUM(D186:D187)</f>
        <v>0</v>
      </c>
      <c r="E188" s="127">
        <f>SUM(E186:E187)</f>
        <v>0</v>
      </c>
      <c r="F188" s="128">
        <f>SUM(F186:F187)</f>
        <v>0</v>
      </c>
    </row>
    <row r="189" spans="1:6">
      <c r="A189" s="84"/>
      <c r="B189" s="84"/>
      <c r="C189" s="82"/>
      <c r="D189" s="82"/>
      <c r="E189" s="83"/>
      <c r="F189" s="83"/>
    </row>
    <row r="190" spans="1:6" ht="38.25">
      <c r="A190" s="664" t="s">
        <v>2118</v>
      </c>
      <c r="B190" s="664"/>
      <c r="C190" s="80" t="s">
        <v>3793</v>
      </c>
      <c r="D190" s="80" t="s">
        <v>3792</v>
      </c>
      <c r="E190" s="80" t="s">
        <v>7970</v>
      </c>
      <c r="F190" s="80" t="s">
        <v>3794</v>
      </c>
    </row>
    <row r="191" spans="1:6">
      <c r="A191" s="683" t="s">
        <v>2080</v>
      </c>
      <c r="B191" s="684"/>
      <c r="C191" s="123">
        <f>E191/12</f>
        <v>0</v>
      </c>
      <c r="D191" s="124">
        <f>F191/12</f>
        <v>0</v>
      </c>
      <c r="E191" s="123">
        <f>POA!E2549</f>
        <v>0</v>
      </c>
      <c r="F191" s="124">
        <f>POA!F2549</f>
        <v>0</v>
      </c>
    </row>
    <row r="192" spans="1:6">
      <c r="A192" s="658" t="s">
        <v>2082</v>
      </c>
      <c r="B192" s="659"/>
      <c r="C192" s="123">
        <f t="shared" ref="C192:D196" si="40">E192/12</f>
        <v>0</v>
      </c>
      <c r="D192" s="124">
        <f t="shared" si="40"/>
        <v>0</v>
      </c>
      <c r="E192" s="123">
        <f>POA!E2721</f>
        <v>0</v>
      </c>
      <c r="F192" s="124">
        <f>POA!F2721</f>
        <v>0</v>
      </c>
    </row>
    <row r="193" spans="1:6">
      <c r="A193" s="658" t="s">
        <v>2091</v>
      </c>
      <c r="B193" s="659"/>
      <c r="C193" s="123">
        <f t="shared" si="40"/>
        <v>0</v>
      </c>
      <c r="D193" s="124">
        <f t="shared" si="40"/>
        <v>0</v>
      </c>
      <c r="E193" s="123">
        <f>POA!E2729</f>
        <v>0</v>
      </c>
      <c r="F193" s="124">
        <f>POA!F2729</f>
        <v>0</v>
      </c>
    </row>
    <row r="194" spans="1:6">
      <c r="A194" s="658" t="s">
        <v>2092</v>
      </c>
      <c r="B194" s="659"/>
      <c r="C194" s="123">
        <f t="shared" si="40"/>
        <v>0</v>
      </c>
      <c r="D194" s="124">
        <f t="shared" si="40"/>
        <v>0</v>
      </c>
      <c r="E194" s="123">
        <f>POA!E2739</f>
        <v>0</v>
      </c>
      <c r="F194" s="124">
        <f>POA!F2739</f>
        <v>0</v>
      </c>
    </row>
    <row r="195" spans="1:6">
      <c r="A195" s="658" t="s">
        <v>2095</v>
      </c>
      <c r="B195" s="659"/>
      <c r="C195" s="125">
        <f t="shared" si="40"/>
        <v>0</v>
      </c>
      <c r="D195" s="126">
        <f t="shared" si="40"/>
        <v>0</v>
      </c>
      <c r="E195" s="125">
        <f>POA!E2754</f>
        <v>0</v>
      </c>
      <c r="F195" s="126">
        <f>POA!F2754</f>
        <v>0</v>
      </c>
    </row>
    <row r="196" spans="1:6">
      <c r="A196" s="658" t="s">
        <v>2096</v>
      </c>
      <c r="B196" s="659"/>
      <c r="C196" s="123">
        <f t="shared" si="40"/>
        <v>0</v>
      </c>
      <c r="D196" s="124">
        <f t="shared" si="40"/>
        <v>0</v>
      </c>
      <c r="E196" s="123">
        <f>POA!E2760</f>
        <v>0</v>
      </c>
      <c r="F196" s="124">
        <f>POA!F2760</f>
        <v>0</v>
      </c>
    </row>
    <row r="197" spans="1:6">
      <c r="A197" s="660" t="s">
        <v>2120</v>
      </c>
      <c r="B197" s="661"/>
      <c r="C197" s="127">
        <f>SUM(C191:C196)</f>
        <v>0</v>
      </c>
      <c r="D197" s="128">
        <f>SUM(D191:D196)</f>
        <v>0</v>
      </c>
      <c r="E197" s="127">
        <f>SUM(E191:E196)</f>
        <v>0</v>
      </c>
      <c r="F197" s="128">
        <f>SUM(F191:F196)</f>
        <v>0</v>
      </c>
    </row>
    <row r="198" spans="1:6">
      <c r="A198" s="85"/>
      <c r="B198" s="85"/>
      <c r="C198" s="86"/>
      <c r="D198" s="86"/>
      <c r="E198" s="87"/>
      <c r="F198" s="87"/>
    </row>
    <row r="199" spans="1:6" ht="38.25">
      <c r="A199" s="664" t="s">
        <v>2119</v>
      </c>
      <c r="B199" s="664"/>
      <c r="C199" s="80" t="s">
        <v>3793</v>
      </c>
      <c r="D199" s="80" t="s">
        <v>3792</v>
      </c>
      <c r="E199" s="80" t="s">
        <v>7970</v>
      </c>
      <c r="F199" s="80" t="s">
        <v>3794</v>
      </c>
    </row>
    <row r="200" spans="1:6">
      <c r="A200" s="658" t="s">
        <v>2085</v>
      </c>
      <c r="B200" s="659"/>
      <c r="C200" s="125">
        <f>E200/12</f>
        <v>0</v>
      </c>
      <c r="D200" s="126">
        <f>F200/12</f>
        <v>0</v>
      </c>
      <c r="E200" s="125">
        <f>POA!E2782</f>
        <v>0</v>
      </c>
      <c r="F200" s="126">
        <f>POA!F2782</f>
        <v>0</v>
      </c>
    </row>
    <row r="201" spans="1:6">
      <c r="A201" s="658" t="s">
        <v>2097</v>
      </c>
      <c r="B201" s="659"/>
      <c r="C201" s="123">
        <f t="shared" ref="C201:D214" si="41">E201/12</f>
        <v>0</v>
      </c>
      <c r="D201" s="124">
        <f t="shared" si="41"/>
        <v>0</v>
      </c>
      <c r="E201" s="123">
        <f>POA!E2793</f>
        <v>0</v>
      </c>
      <c r="F201" s="124">
        <f>POA!F2793</f>
        <v>0</v>
      </c>
    </row>
    <row r="202" spans="1:6">
      <c r="A202" s="658" t="s">
        <v>2098</v>
      </c>
      <c r="B202" s="659"/>
      <c r="C202" s="123">
        <f t="shared" si="41"/>
        <v>0</v>
      </c>
      <c r="D202" s="124">
        <f t="shared" si="41"/>
        <v>0</v>
      </c>
      <c r="E202" s="123">
        <f>POA!E2826</f>
        <v>0</v>
      </c>
      <c r="F202" s="124">
        <f>POA!F2826</f>
        <v>0</v>
      </c>
    </row>
    <row r="203" spans="1:6">
      <c r="A203" s="658" t="s">
        <v>2099</v>
      </c>
      <c r="B203" s="659"/>
      <c r="C203" s="125">
        <f t="shared" si="41"/>
        <v>0</v>
      </c>
      <c r="D203" s="126">
        <f t="shared" si="41"/>
        <v>0</v>
      </c>
      <c r="E203" s="125">
        <f>POA!E2916</f>
        <v>0</v>
      </c>
      <c r="F203" s="126">
        <f>POA!F2916</f>
        <v>0</v>
      </c>
    </row>
    <row r="204" spans="1:6">
      <c r="A204" s="658" t="s">
        <v>2100</v>
      </c>
      <c r="B204" s="659"/>
      <c r="C204" s="123">
        <f t="shared" si="41"/>
        <v>0</v>
      </c>
      <c r="D204" s="124">
        <f t="shared" si="41"/>
        <v>0</v>
      </c>
      <c r="E204" s="123">
        <f>POA!E2962</f>
        <v>0</v>
      </c>
      <c r="F204" s="124">
        <f>POA!F2962</f>
        <v>0</v>
      </c>
    </row>
    <row r="205" spans="1:6">
      <c r="A205" s="658" t="s">
        <v>2101</v>
      </c>
      <c r="B205" s="659"/>
      <c r="C205" s="123">
        <f t="shared" si="41"/>
        <v>0</v>
      </c>
      <c r="D205" s="124">
        <f t="shared" si="41"/>
        <v>0</v>
      </c>
      <c r="E205" s="123">
        <f>POA!E3000</f>
        <v>0</v>
      </c>
      <c r="F205" s="124">
        <f>POA!F3000</f>
        <v>0</v>
      </c>
    </row>
    <row r="206" spans="1:6">
      <c r="A206" s="658" t="s">
        <v>2102</v>
      </c>
      <c r="B206" s="659"/>
      <c r="C206" s="125">
        <f t="shared" si="41"/>
        <v>0</v>
      </c>
      <c r="D206" s="126">
        <f t="shared" si="41"/>
        <v>0</v>
      </c>
      <c r="E206" s="125">
        <f>POA!E3110</f>
        <v>0</v>
      </c>
      <c r="F206" s="126">
        <f>POA!F3110</f>
        <v>0</v>
      </c>
    </row>
    <row r="207" spans="1:6">
      <c r="A207" s="658" t="s">
        <v>2103</v>
      </c>
      <c r="B207" s="659"/>
      <c r="C207" s="123">
        <f t="shared" si="41"/>
        <v>0</v>
      </c>
      <c r="D207" s="124">
        <f t="shared" si="41"/>
        <v>0</v>
      </c>
      <c r="E207" s="123">
        <f>POA!E3344</f>
        <v>0</v>
      </c>
      <c r="F207" s="124">
        <f>POA!F3344</f>
        <v>0</v>
      </c>
    </row>
    <row r="208" spans="1:6">
      <c r="A208" s="658" t="s">
        <v>2104</v>
      </c>
      <c r="B208" s="659"/>
      <c r="C208" s="123">
        <f t="shared" si="41"/>
        <v>0</v>
      </c>
      <c r="D208" s="124">
        <f t="shared" si="41"/>
        <v>0</v>
      </c>
      <c r="E208" s="123">
        <f>POA!E3499</f>
        <v>0</v>
      </c>
      <c r="F208" s="124">
        <f>POA!F3499</f>
        <v>0</v>
      </c>
    </row>
    <row r="209" spans="1:6">
      <c r="A209" s="658" t="s">
        <v>2105</v>
      </c>
      <c r="B209" s="659"/>
      <c r="C209" s="123">
        <f t="shared" si="41"/>
        <v>0</v>
      </c>
      <c r="D209" s="124">
        <f t="shared" si="41"/>
        <v>0</v>
      </c>
      <c r="E209" s="123">
        <f>POA!E3515</f>
        <v>0</v>
      </c>
      <c r="F209" s="124">
        <f>POA!F3515</f>
        <v>0</v>
      </c>
    </row>
    <row r="210" spans="1:6">
      <c r="A210" s="658" t="s">
        <v>2106</v>
      </c>
      <c r="B210" s="659"/>
      <c r="C210" s="123">
        <f t="shared" si="41"/>
        <v>0</v>
      </c>
      <c r="D210" s="124">
        <f t="shared" si="41"/>
        <v>0</v>
      </c>
      <c r="E210" s="123">
        <f>POA!E3530</f>
        <v>0</v>
      </c>
      <c r="F210" s="124">
        <f>POA!F3530</f>
        <v>0</v>
      </c>
    </row>
    <row r="211" spans="1:6">
      <c r="A211" s="658" t="s">
        <v>2107</v>
      </c>
      <c r="B211" s="659"/>
      <c r="C211" s="123">
        <f t="shared" si="41"/>
        <v>0</v>
      </c>
      <c r="D211" s="124">
        <f t="shared" si="41"/>
        <v>0</v>
      </c>
      <c r="E211" s="123">
        <f>POA!E3555</f>
        <v>0</v>
      </c>
      <c r="F211" s="124">
        <f>POA!F3555</f>
        <v>0</v>
      </c>
    </row>
    <row r="212" spans="1:6">
      <c r="A212" s="658" t="s">
        <v>2108</v>
      </c>
      <c r="B212" s="659"/>
      <c r="C212" s="123">
        <f t="shared" si="41"/>
        <v>0</v>
      </c>
      <c r="D212" s="124">
        <f t="shared" si="41"/>
        <v>0</v>
      </c>
      <c r="E212" s="123">
        <f>POA!E3579</f>
        <v>0</v>
      </c>
      <c r="F212" s="124">
        <f>POA!F3579</f>
        <v>0</v>
      </c>
    </row>
    <row r="213" spans="1:6">
      <c r="A213" s="658" t="s">
        <v>2109</v>
      </c>
      <c r="B213" s="659"/>
      <c r="C213" s="123">
        <f t="shared" si="41"/>
        <v>0</v>
      </c>
      <c r="D213" s="124">
        <f t="shared" si="41"/>
        <v>0</v>
      </c>
      <c r="E213" s="123">
        <f>POA!E3588</f>
        <v>0</v>
      </c>
      <c r="F213" s="124">
        <f>POA!F3588</f>
        <v>0</v>
      </c>
    </row>
    <row r="214" spans="1:6">
      <c r="A214" s="658" t="s">
        <v>2110</v>
      </c>
      <c r="B214" s="659"/>
      <c r="C214" s="123">
        <f t="shared" si="41"/>
        <v>0</v>
      </c>
      <c r="D214" s="124">
        <f t="shared" si="41"/>
        <v>0</v>
      </c>
      <c r="E214" s="123">
        <f>POA!E3599</f>
        <v>0</v>
      </c>
      <c r="F214" s="124">
        <f>POA!F3599</f>
        <v>0</v>
      </c>
    </row>
    <row r="215" spans="1:6">
      <c r="A215" s="708" t="s">
        <v>2120</v>
      </c>
      <c r="B215" s="709"/>
      <c r="C215" s="134">
        <f>SUM(C200:C214)</f>
        <v>0</v>
      </c>
      <c r="D215" s="135">
        <f>SUM(D200:D214)</f>
        <v>0</v>
      </c>
      <c r="E215" s="134">
        <f>SUM(E200:E214)</f>
        <v>0</v>
      </c>
      <c r="F215" s="135">
        <f>SUM(F200:F214)</f>
        <v>0</v>
      </c>
    </row>
    <row r="216" spans="1:6">
      <c r="A216" s="85"/>
      <c r="B216" s="85"/>
      <c r="C216" s="86"/>
      <c r="D216" s="86"/>
      <c r="E216" s="87"/>
      <c r="F216" s="87"/>
    </row>
    <row r="217" spans="1:6">
      <c r="A217" s="676" t="s">
        <v>1602</v>
      </c>
      <c r="B217" s="677"/>
      <c r="C217" s="127">
        <f>C188+C197+C215</f>
        <v>0</v>
      </c>
      <c r="D217" s="128">
        <f>D188+D197+D215</f>
        <v>0</v>
      </c>
      <c r="E217" s="127">
        <f>E188+E197+E215</f>
        <v>0</v>
      </c>
      <c r="F217" s="128">
        <f>F188+F197+F215</f>
        <v>0</v>
      </c>
    </row>
    <row r="218" spans="1:6" ht="15" customHeight="1"/>
    <row r="219" spans="1:6">
      <c r="A219" s="648" t="s">
        <v>500</v>
      </c>
      <c r="B219" s="648"/>
      <c r="C219" s="648"/>
      <c r="D219" s="648"/>
      <c r="E219" s="648"/>
      <c r="F219" s="648"/>
    </row>
    <row r="220" spans="1:6">
      <c r="B220" s="5"/>
      <c r="C220" s="5"/>
      <c r="D220" s="5"/>
      <c r="E220" s="8"/>
      <c r="F220" s="8"/>
    </row>
    <row r="221" spans="1:6" ht="38.25">
      <c r="A221" s="664" t="s">
        <v>2117</v>
      </c>
      <c r="B221" s="664"/>
      <c r="C221" s="80" t="s">
        <v>3793</v>
      </c>
      <c r="D221" s="80" t="s">
        <v>3792</v>
      </c>
      <c r="E221" s="80" t="s">
        <v>7970</v>
      </c>
      <c r="F221" s="80" t="s">
        <v>3794</v>
      </c>
    </row>
    <row r="222" spans="1:6">
      <c r="A222" s="658" t="s">
        <v>2071</v>
      </c>
      <c r="B222" s="659"/>
      <c r="C222" s="123">
        <f t="shared" ref="C222:D224" si="42">E222/12</f>
        <v>0</v>
      </c>
      <c r="D222" s="124">
        <f t="shared" si="42"/>
        <v>0</v>
      </c>
      <c r="E222" s="123">
        <f>POA!E3614</f>
        <v>0</v>
      </c>
      <c r="F222" s="124">
        <f>POA!F3614</f>
        <v>0</v>
      </c>
    </row>
    <row r="223" spans="1:6">
      <c r="A223" s="658" t="s">
        <v>2076</v>
      </c>
      <c r="B223" s="659"/>
      <c r="C223" s="123">
        <f t="shared" si="42"/>
        <v>0</v>
      </c>
      <c r="D223" s="124">
        <f t="shared" si="42"/>
        <v>0</v>
      </c>
      <c r="E223" s="123">
        <f>POA!E3619</f>
        <v>0</v>
      </c>
      <c r="F223" s="124">
        <f>POA!F3619</f>
        <v>0</v>
      </c>
    </row>
    <row r="224" spans="1:6">
      <c r="A224" s="658" t="s">
        <v>2077</v>
      </c>
      <c r="B224" s="659"/>
      <c r="C224" s="123">
        <f t="shared" si="42"/>
        <v>0</v>
      </c>
      <c r="D224" s="124">
        <f t="shared" si="42"/>
        <v>0</v>
      </c>
      <c r="E224" s="123">
        <f>POA!E3626</f>
        <v>0</v>
      </c>
      <c r="F224" s="124">
        <f>POA!F3626</f>
        <v>0</v>
      </c>
    </row>
    <row r="225" spans="1:6">
      <c r="A225" s="660" t="s">
        <v>2120</v>
      </c>
      <c r="B225" s="661"/>
      <c r="C225" s="127">
        <f>SUM(C222:C224)</f>
        <v>0</v>
      </c>
      <c r="D225" s="128">
        <f>SUM(D222:D224)</f>
        <v>0</v>
      </c>
      <c r="E225" s="127">
        <f>SUM(E222:E224)</f>
        <v>0</v>
      </c>
      <c r="F225" s="128">
        <f>SUM(F222:F224)</f>
        <v>0</v>
      </c>
    </row>
    <row r="226" spans="1:6">
      <c r="A226" s="84"/>
      <c r="B226" s="84"/>
      <c r="C226" s="82"/>
      <c r="D226" s="82"/>
      <c r="E226" s="83"/>
      <c r="F226" s="83"/>
    </row>
    <row r="227" spans="1:6" ht="38.25">
      <c r="A227" s="664" t="s">
        <v>2118</v>
      </c>
      <c r="B227" s="664"/>
      <c r="C227" s="80" t="s">
        <v>3793</v>
      </c>
      <c r="D227" s="80" t="s">
        <v>3792</v>
      </c>
      <c r="E227" s="80" t="s">
        <v>7970</v>
      </c>
      <c r="F227" s="80" t="s">
        <v>3794</v>
      </c>
    </row>
    <row r="228" spans="1:6">
      <c r="A228" s="658" t="s">
        <v>2082</v>
      </c>
      <c r="B228" s="659"/>
      <c r="C228" s="123">
        <f>E228/12</f>
        <v>0</v>
      </c>
      <c r="D228" s="124">
        <f>F228/12</f>
        <v>0</v>
      </c>
      <c r="E228" s="123">
        <f>POA!E3642</f>
        <v>0</v>
      </c>
      <c r="F228" s="123">
        <f>POA!F3642</f>
        <v>0</v>
      </c>
    </row>
    <row r="229" spans="1:6">
      <c r="A229" s="658" t="s">
        <v>2091</v>
      </c>
      <c r="B229" s="659"/>
      <c r="C229" s="123">
        <f>E229/12</f>
        <v>0</v>
      </c>
      <c r="D229" s="124">
        <f>F229/12</f>
        <v>0</v>
      </c>
      <c r="E229" s="123">
        <f>POA!E3656</f>
        <v>0</v>
      </c>
      <c r="F229" s="123">
        <f>POA!F3656</f>
        <v>0</v>
      </c>
    </row>
    <row r="230" spans="1:6">
      <c r="A230" s="680" t="s">
        <v>2120</v>
      </c>
      <c r="B230" s="680"/>
      <c r="C230" s="127">
        <f>SUM(C228:C229)</f>
        <v>0</v>
      </c>
      <c r="D230" s="128">
        <f>SUM(D228:D229)</f>
        <v>0</v>
      </c>
      <c r="E230" s="127">
        <f>SUM(E228:E229)</f>
        <v>0</v>
      </c>
      <c r="F230" s="128">
        <f>SUM(F228:F229)</f>
        <v>0</v>
      </c>
    </row>
    <row r="231" spans="1:6">
      <c r="A231" s="93"/>
      <c r="B231" s="93"/>
      <c r="C231" s="94"/>
      <c r="D231" s="94"/>
      <c r="E231" s="10"/>
      <c r="F231" s="10"/>
    </row>
    <row r="232" spans="1:6" ht="38.25">
      <c r="A232" s="664" t="s">
        <v>2119</v>
      </c>
      <c r="B232" s="664"/>
      <c r="C232" s="80" t="s">
        <v>3793</v>
      </c>
      <c r="D232" s="80" t="s">
        <v>3792</v>
      </c>
      <c r="E232" s="80" t="s">
        <v>7970</v>
      </c>
      <c r="F232" s="80" t="s">
        <v>3794</v>
      </c>
    </row>
    <row r="233" spans="1:6">
      <c r="A233" s="658" t="s">
        <v>2098</v>
      </c>
      <c r="B233" s="659"/>
      <c r="C233" s="125">
        <f>E233/12</f>
        <v>0</v>
      </c>
      <c r="D233" s="126">
        <f>F233/12</f>
        <v>0</v>
      </c>
      <c r="E233" s="125">
        <f>POA!E3752</f>
        <v>0</v>
      </c>
      <c r="F233" s="126">
        <f>POA!F3752</f>
        <v>0</v>
      </c>
    </row>
    <row r="234" spans="1:6">
      <c r="A234" s="658" t="s">
        <v>2099</v>
      </c>
      <c r="B234" s="659"/>
      <c r="C234" s="125">
        <f t="shared" ref="C234:D243" si="43">E234/12</f>
        <v>0</v>
      </c>
      <c r="D234" s="126">
        <f t="shared" si="43"/>
        <v>0</v>
      </c>
      <c r="E234" s="125">
        <f>POA!E3784</f>
        <v>0</v>
      </c>
      <c r="F234" s="126">
        <f>POA!F3784</f>
        <v>0</v>
      </c>
    </row>
    <row r="235" spans="1:6">
      <c r="A235" s="658" t="s">
        <v>2100</v>
      </c>
      <c r="B235" s="659"/>
      <c r="C235" s="125">
        <f t="shared" si="43"/>
        <v>0</v>
      </c>
      <c r="D235" s="126">
        <f t="shared" si="43"/>
        <v>0</v>
      </c>
      <c r="E235" s="125">
        <f>POA!E3804</f>
        <v>0</v>
      </c>
      <c r="F235" s="126">
        <f>POA!F3804</f>
        <v>0</v>
      </c>
    </row>
    <row r="236" spans="1:6">
      <c r="A236" s="658" t="s">
        <v>2101</v>
      </c>
      <c r="B236" s="659"/>
      <c r="C236" s="125">
        <f t="shared" si="43"/>
        <v>0</v>
      </c>
      <c r="D236" s="126">
        <f t="shared" si="43"/>
        <v>0</v>
      </c>
      <c r="E236" s="125">
        <f>POA!E3967</f>
        <v>0</v>
      </c>
      <c r="F236" s="126">
        <f>POA!F3967</f>
        <v>0</v>
      </c>
    </row>
    <row r="237" spans="1:6">
      <c r="A237" s="658" t="s">
        <v>2102</v>
      </c>
      <c r="B237" s="659"/>
      <c r="C237" s="125">
        <f t="shared" si="43"/>
        <v>0</v>
      </c>
      <c r="D237" s="126">
        <f t="shared" si="43"/>
        <v>0</v>
      </c>
      <c r="E237" s="125">
        <f>POA!E3975</f>
        <v>0</v>
      </c>
      <c r="F237" s="126">
        <f>POA!F3975</f>
        <v>0</v>
      </c>
    </row>
    <row r="238" spans="1:6">
      <c r="A238" s="658" t="s">
        <v>2103</v>
      </c>
      <c r="B238" s="659"/>
      <c r="C238" s="125">
        <f t="shared" si="43"/>
        <v>0</v>
      </c>
      <c r="D238" s="126">
        <f t="shared" si="43"/>
        <v>0</v>
      </c>
      <c r="E238" s="125">
        <f>POA!E4112</f>
        <v>0</v>
      </c>
      <c r="F238" s="126">
        <f>POA!F4112</f>
        <v>0</v>
      </c>
    </row>
    <row r="239" spans="1:6">
      <c r="A239" s="658" t="s">
        <v>2107</v>
      </c>
      <c r="B239" s="659"/>
      <c r="C239" s="125">
        <f t="shared" si="43"/>
        <v>0</v>
      </c>
      <c r="D239" s="126">
        <f t="shared" si="43"/>
        <v>0</v>
      </c>
      <c r="E239" s="125">
        <f>POA!E4150</f>
        <v>0</v>
      </c>
      <c r="F239" s="126">
        <f>POA!F4150</f>
        <v>0</v>
      </c>
    </row>
    <row r="240" spans="1:6">
      <c r="A240" s="658" t="s">
        <v>2108</v>
      </c>
      <c r="B240" s="659"/>
      <c r="C240" s="125">
        <f t="shared" si="43"/>
        <v>0</v>
      </c>
      <c r="D240" s="126">
        <f t="shared" si="43"/>
        <v>0</v>
      </c>
      <c r="E240" s="125">
        <f>POA!E4165</f>
        <v>0</v>
      </c>
      <c r="F240" s="126">
        <f>POA!F4165</f>
        <v>0</v>
      </c>
    </row>
    <row r="241" spans="1:6">
      <c r="A241" s="658" t="s">
        <v>2109</v>
      </c>
      <c r="B241" s="659"/>
      <c r="C241" s="125">
        <f t="shared" si="43"/>
        <v>0</v>
      </c>
      <c r="D241" s="126">
        <f t="shared" si="43"/>
        <v>0</v>
      </c>
      <c r="E241" s="125">
        <f>POA!E4171</f>
        <v>0</v>
      </c>
      <c r="F241" s="126">
        <f>POA!F4171</f>
        <v>0</v>
      </c>
    </row>
    <row r="242" spans="1:6">
      <c r="A242" s="658" t="s">
        <v>2110</v>
      </c>
      <c r="B242" s="659"/>
      <c r="C242" s="125">
        <f t="shared" si="43"/>
        <v>0</v>
      </c>
      <c r="D242" s="126">
        <f t="shared" si="43"/>
        <v>0</v>
      </c>
      <c r="E242" s="125">
        <f>POA!E4183</f>
        <v>0</v>
      </c>
      <c r="F242" s="126">
        <f>POA!F4183</f>
        <v>0</v>
      </c>
    </row>
    <row r="243" spans="1:6">
      <c r="A243" s="658" t="s">
        <v>2112</v>
      </c>
      <c r="B243" s="659"/>
      <c r="C243" s="125">
        <f t="shared" si="43"/>
        <v>0</v>
      </c>
      <c r="D243" s="126">
        <f t="shared" si="43"/>
        <v>0</v>
      </c>
      <c r="E243" s="125">
        <f>POA!E4310</f>
        <v>0</v>
      </c>
      <c r="F243" s="126">
        <f>POA!F4310</f>
        <v>0</v>
      </c>
    </row>
    <row r="244" spans="1:6">
      <c r="A244" s="660" t="s">
        <v>2120</v>
      </c>
      <c r="B244" s="661"/>
      <c r="C244" s="127">
        <f>SUM(C233:C243)</f>
        <v>0</v>
      </c>
      <c r="D244" s="128">
        <f>SUM(D233:D243)</f>
        <v>0</v>
      </c>
      <c r="E244" s="127">
        <f>SUM(E233:E243)</f>
        <v>0</v>
      </c>
      <c r="F244" s="128">
        <f>SUM(F233:F243)</f>
        <v>0</v>
      </c>
    </row>
    <row r="245" spans="1:6">
      <c r="A245" s="84"/>
      <c r="B245" s="84"/>
      <c r="C245" s="82"/>
      <c r="D245" s="82"/>
      <c r="E245" s="83"/>
      <c r="F245" s="83"/>
    </row>
    <row r="246" spans="1:6">
      <c r="A246" s="676" t="s">
        <v>2006</v>
      </c>
      <c r="B246" s="677"/>
      <c r="C246" s="127">
        <f>C225+C230+C244</f>
        <v>0</v>
      </c>
      <c r="D246" s="128">
        <f>D225+D230+D244</f>
        <v>0</v>
      </c>
      <c r="E246" s="127">
        <f>E225+E230+E244</f>
        <v>0</v>
      </c>
      <c r="F246" s="128">
        <f>F225+F230+F244</f>
        <v>0</v>
      </c>
    </row>
    <row r="247" spans="1:6">
      <c r="B247" s="5"/>
      <c r="C247" s="5"/>
      <c r="D247" s="5"/>
      <c r="E247" s="8"/>
      <c r="F247" s="8"/>
    </row>
    <row r="248" spans="1:6">
      <c r="A248" s="648" t="s">
        <v>5599</v>
      </c>
      <c r="B248" s="648"/>
      <c r="C248" s="648"/>
      <c r="D248" s="648"/>
      <c r="E248" s="648"/>
      <c r="F248" s="648"/>
    </row>
    <row r="249" spans="1:6">
      <c r="B249" s="5"/>
      <c r="C249" s="5"/>
      <c r="D249" s="5"/>
      <c r="E249" s="8"/>
      <c r="F249" s="8"/>
    </row>
    <row r="250" spans="1:6">
      <c r="A250" s="642" t="s">
        <v>4460</v>
      </c>
      <c r="B250" s="642"/>
      <c r="C250" s="642"/>
      <c r="D250" s="642"/>
      <c r="E250" s="642"/>
      <c r="F250" s="642"/>
    </row>
    <row r="251" spans="1:6">
      <c r="B251" s="5"/>
      <c r="C251" s="5"/>
      <c r="D251" s="5"/>
      <c r="E251" s="8"/>
      <c r="F251" s="8"/>
    </row>
    <row r="252" spans="1:6" ht="38.25">
      <c r="A252" s="664" t="s">
        <v>2119</v>
      </c>
      <c r="B252" s="664"/>
      <c r="C252" s="80" t="s">
        <v>3793</v>
      </c>
      <c r="D252" s="80" t="s">
        <v>3792</v>
      </c>
      <c r="E252" s="80" t="s">
        <v>7970</v>
      </c>
      <c r="F252" s="80" t="s">
        <v>3794</v>
      </c>
    </row>
    <row r="253" spans="1:6">
      <c r="A253" s="690" t="s">
        <v>8790</v>
      </c>
      <c r="B253" s="690"/>
      <c r="C253" s="123">
        <f t="shared" ref="C253" si="44">E253/12</f>
        <v>0</v>
      </c>
      <c r="D253" s="124">
        <f t="shared" ref="D253" si="45">F253/12</f>
        <v>0</v>
      </c>
      <c r="E253" s="123">
        <f>POA!E4323</f>
        <v>0</v>
      </c>
      <c r="F253" s="124">
        <f>POA!F4323</f>
        <v>0</v>
      </c>
    </row>
    <row r="254" spans="1:6">
      <c r="A254" s="680" t="s">
        <v>2120</v>
      </c>
      <c r="B254" s="680"/>
      <c r="C254" s="127">
        <f>SUM(C253)</f>
        <v>0</v>
      </c>
      <c r="D254" s="128">
        <f>SUM(D253)</f>
        <v>0</v>
      </c>
      <c r="E254" s="127">
        <f>SUM(E253)</f>
        <v>0</v>
      </c>
      <c r="F254" s="128">
        <f>SUM(F253)</f>
        <v>0</v>
      </c>
    </row>
    <row r="255" spans="1:6">
      <c r="B255" s="5"/>
      <c r="C255" s="5"/>
      <c r="D255" s="5"/>
      <c r="E255" s="8"/>
      <c r="F255" s="8"/>
    </row>
    <row r="256" spans="1:6" ht="38.25">
      <c r="A256" s="664" t="s">
        <v>2119</v>
      </c>
      <c r="B256" s="664"/>
      <c r="C256" s="80" t="s">
        <v>3793</v>
      </c>
      <c r="D256" s="80" t="s">
        <v>3792</v>
      </c>
      <c r="E256" s="80" t="s">
        <v>7970</v>
      </c>
      <c r="F256" s="80" t="s">
        <v>3794</v>
      </c>
    </row>
    <row r="257" spans="1:6">
      <c r="A257" s="690" t="s">
        <v>2105</v>
      </c>
      <c r="B257" s="690"/>
      <c r="C257" s="123">
        <f t="shared" ref="C257" si="46">E257/12</f>
        <v>0</v>
      </c>
      <c r="D257" s="124">
        <f t="shared" ref="D257" si="47">F257/12</f>
        <v>0</v>
      </c>
      <c r="E257" s="123">
        <f>POA!E4330</f>
        <v>0</v>
      </c>
      <c r="F257" s="124">
        <f>POA!F4330</f>
        <v>0</v>
      </c>
    </row>
    <row r="258" spans="1:6">
      <c r="A258" s="680" t="s">
        <v>2120</v>
      </c>
      <c r="B258" s="680"/>
      <c r="C258" s="127">
        <f>SUM(C257)</f>
        <v>0</v>
      </c>
      <c r="D258" s="128">
        <f>SUM(D257)</f>
        <v>0</v>
      </c>
      <c r="E258" s="127">
        <f>SUM(E257)</f>
        <v>0</v>
      </c>
      <c r="F258" s="128">
        <f>SUM(F257)</f>
        <v>0</v>
      </c>
    </row>
    <row r="259" spans="1:6">
      <c r="B259" s="5"/>
      <c r="C259" s="5"/>
      <c r="D259" s="5"/>
      <c r="E259" s="8"/>
      <c r="F259" s="8"/>
    </row>
    <row r="260" spans="1:6" ht="38.25">
      <c r="A260" s="664" t="s">
        <v>2122</v>
      </c>
      <c r="B260" s="664"/>
      <c r="C260" s="80" t="s">
        <v>3793</v>
      </c>
      <c r="D260" s="80" t="s">
        <v>3792</v>
      </c>
      <c r="E260" s="80" t="s">
        <v>7970</v>
      </c>
      <c r="F260" s="80" t="s">
        <v>3794</v>
      </c>
    </row>
    <row r="261" spans="1:6">
      <c r="A261" s="658" t="s">
        <v>2115</v>
      </c>
      <c r="B261" s="659"/>
      <c r="C261" s="123">
        <f>E261/12</f>
        <v>0</v>
      </c>
      <c r="D261" s="124">
        <f>F261/12</f>
        <v>0</v>
      </c>
      <c r="E261" s="123">
        <f>POA!E4337</f>
        <v>0</v>
      </c>
      <c r="F261" s="124">
        <f>POA!F4337</f>
        <v>0</v>
      </c>
    </row>
    <row r="262" spans="1:6">
      <c r="A262" s="680" t="s">
        <v>2120</v>
      </c>
      <c r="B262" s="680"/>
      <c r="C262" s="127">
        <f>SUM(C261)</f>
        <v>0</v>
      </c>
      <c r="D262" s="128">
        <f>SUM(D261)</f>
        <v>0</v>
      </c>
      <c r="E262" s="127">
        <f>SUM(E261)</f>
        <v>0</v>
      </c>
      <c r="F262" s="128">
        <f>SUM(F261)</f>
        <v>0</v>
      </c>
    </row>
    <row r="263" spans="1:6">
      <c r="B263" s="5"/>
      <c r="C263" s="5"/>
      <c r="D263" s="5"/>
      <c r="E263" s="8"/>
      <c r="F263" s="8"/>
    </row>
    <row r="264" spans="1:6">
      <c r="A264" s="676" t="s">
        <v>5596</v>
      </c>
      <c r="B264" s="677"/>
      <c r="C264" s="127">
        <f>C254+C258+C262</f>
        <v>0</v>
      </c>
      <c r="D264" s="128">
        <f>D254+D258+D262</f>
        <v>0</v>
      </c>
      <c r="E264" s="127">
        <f>E254+E258+E262</f>
        <v>0</v>
      </c>
      <c r="F264" s="128">
        <f>F254+F258+F262</f>
        <v>0</v>
      </c>
    </row>
    <row r="265" spans="1:6">
      <c r="B265" s="5"/>
      <c r="C265" s="5"/>
      <c r="D265" s="5"/>
      <c r="E265" s="8"/>
      <c r="F265" s="8"/>
    </row>
    <row r="266" spans="1:6">
      <c r="A266" s="642" t="s">
        <v>4461</v>
      </c>
      <c r="B266" s="642"/>
      <c r="C266" s="642"/>
      <c r="D266" s="642"/>
      <c r="E266" s="642"/>
      <c r="F266" s="642"/>
    </row>
    <row r="267" spans="1:6">
      <c r="B267" s="5"/>
      <c r="C267" s="5"/>
      <c r="D267" s="5"/>
      <c r="E267" s="8"/>
      <c r="F267" s="8"/>
    </row>
    <row r="268" spans="1:6" ht="38.25">
      <c r="A268" s="664" t="s">
        <v>2118</v>
      </c>
      <c r="B268" s="664"/>
      <c r="C268" s="80" t="s">
        <v>3793</v>
      </c>
      <c r="D268" s="80" t="s">
        <v>3792</v>
      </c>
      <c r="E268" s="80" t="s">
        <v>7970</v>
      </c>
      <c r="F268" s="80" t="s">
        <v>3794</v>
      </c>
    </row>
    <row r="269" spans="1:6">
      <c r="A269" s="683" t="s">
        <v>2080</v>
      </c>
      <c r="B269" s="684"/>
      <c r="C269" s="123">
        <f>E269/12</f>
        <v>0</v>
      </c>
      <c r="D269" s="124">
        <f>F269/12</f>
        <v>0</v>
      </c>
      <c r="E269" s="123">
        <f>POA!E4348</f>
        <v>0</v>
      </c>
      <c r="F269" s="124">
        <f>POA!F4348</f>
        <v>0</v>
      </c>
    </row>
    <row r="270" spans="1:6">
      <c r="A270" s="658" t="s">
        <v>2082</v>
      </c>
      <c r="B270" s="659"/>
      <c r="C270" s="123">
        <f>E270/12</f>
        <v>0</v>
      </c>
      <c r="D270" s="124">
        <f>F270/12</f>
        <v>0</v>
      </c>
      <c r="E270" s="123">
        <f>POA!E4353</f>
        <v>0</v>
      </c>
      <c r="F270" s="124">
        <f>POA!F4353</f>
        <v>0</v>
      </c>
    </row>
    <row r="271" spans="1:6">
      <c r="A271" s="680" t="s">
        <v>2120</v>
      </c>
      <c r="B271" s="680"/>
      <c r="C271" s="127">
        <f>SUM(C269:C270)</f>
        <v>0</v>
      </c>
      <c r="D271" s="128">
        <f>SUM(D269:D270)</f>
        <v>0</v>
      </c>
      <c r="E271" s="127">
        <f>SUM(E269:E270)</f>
        <v>0</v>
      </c>
      <c r="F271" s="128">
        <f>SUM(F269:F270)</f>
        <v>0</v>
      </c>
    </row>
    <row r="272" spans="1:6">
      <c r="B272" s="5"/>
      <c r="C272" s="5"/>
      <c r="D272" s="5"/>
      <c r="E272" s="8"/>
      <c r="F272" s="8"/>
    </row>
    <row r="273" spans="1:6" ht="38.25">
      <c r="A273" s="664" t="s">
        <v>2119</v>
      </c>
      <c r="B273" s="664"/>
      <c r="C273" s="80" t="s">
        <v>3793</v>
      </c>
      <c r="D273" s="80" t="s">
        <v>3792</v>
      </c>
      <c r="E273" s="80" t="s">
        <v>7970</v>
      </c>
      <c r="F273" s="80" t="s">
        <v>3794</v>
      </c>
    </row>
    <row r="274" spans="1:6">
      <c r="A274" s="658" t="s">
        <v>2098</v>
      </c>
      <c r="B274" s="659"/>
      <c r="C274" s="123">
        <f>E274/12</f>
        <v>0</v>
      </c>
      <c r="D274" s="124">
        <f>F274/12</f>
        <v>0</v>
      </c>
      <c r="E274" s="123">
        <f>POA!E4360</f>
        <v>0</v>
      </c>
      <c r="F274" s="124">
        <f>POA!F4360</f>
        <v>0</v>
      </c>
    </row>
    <row r="275" spans="1:6">
      <c r="A275" s="658" t="s">
        <v>2099</v>
      </c>
      <c r="B275" s="659"/>
      <c r="C275" s="125">
        <f>E275/12</f>
        <v>0</v>
      </c>
      <c r="D275" s="126">
        <f t="shared" ref="D275" si="48">F275/12</f>
        <v>0</v>
      </c>
      <c r="E275" s="125">
        <f>POA!E4375</f>
        <v>0</v>
      </c>
      <c r="F275" s="126">
        <f>POA!F4375</f>
        <v>0</v>
      </c>
    </row>
    <row r="276" spans="1:6">
      <c r="A276" s="658" t="s">
        <v>2101</v>
      </c>
      <c r="B276" s="659"/>
      <c r="C276" s="123">
        <f t="shared" ref="C276:D277" si="49">E276/12</f>
        <v>0</v>
      </c>
      <c r="D276" s="124">
        <f t="shared" si="49"/>
        <v>0</v>
      </c>
      <c r="E276" s="123">
        <f>POA!E4444</f>
        <v>0</v>
      </c>
      <c r="F276" s="124">
        <f>POA!F4444</f>
        <v>0</v>
      </c>
    </row>
    <row r="277" spans="1:6">
      <c r="A277" s="658" t="s">
        <v>2113</v>
      </c>
      <c r="B277" s="659"/>
      <c r="C277" s="125">
        <f t="shared" si="49"/>
        <v>0</v>
      </c>
      <c r="D277" s="126">
        <f t="shared" si="49"/>
        <v>0</v>
      </c>
      <c r="E277" s="125">
        <f>POA!E4455</f>
        <v>0</v>
      </c>
      <c r="F277" s="126">
        <f>POA!F4455</f>
        <v>0</v>
      </c>
    </row>
    <row r="278" spans="1:6">
      <c r="A278" s="658" t="s">
        <v>2104</v>
      </c>
      <c r="B278" s="659"/>
      <c r="C278" s="125">
        <f t="shared" ref="C278" si="50">E278/12</f>
        <v>0</v>
      </c>
      <c r="D278" s="126">
        <f t="shared" ref="D278" si="51">F278/12</f>
        <v>0</v>
      </c>
      <c r="E278" s="125">
        <f>POA!E4464</f>
        <v>0</v>
      </c>
      <c r="F278" s="126">
        <f>POA!F4464</f>
        <v>0</v>
      </c>
    </row>
    <row r="279" spans="1:6">
      <c r="A279" s="690" t="s">
        <v>2105</v>
      </c>
      <c r="B279" s="690"/>
      <c r="C279" s="125">
        <f t="shared" ref="C279:C280" si="52">E279/12</f>
        <v>0</v>
      </c>
      <c r="D279" s="126">
        <f t="shared" ref="D279:D280" si="53">F279/12</f>
        <v>0</v>
      </c>
      <c r="E279" s="125">
        <f>POA!E4470</f>
        <v>0</v>
      </c>
      <c r="F279" s="126">
        <f>POA!F4470</f>
        <v>0</v>
      </c>
    </row>
    <row r="280" spans="1:6">
      <c r="A280" s="658" t="s">
        <v>2108</v>
      </c>
      <c r="B280" s="659"/>
      <c r="C280" s="123">
        <f t="shared" si="52"/>
        <v>0</v>
      </c>
      <c r="D280" s="124">
        <f t="shared" si="53"/>
        <v>0</v>
      </c>
      <c r="E280" s="123">
        <f>POA!E4479</f>
        <v>0</v>
      </c>
      <c r="F280" s="124">
        <f>POA!F4479</f>
        <v>0</v>
      </c>
    </row>
    <row r="281" spans="1:6">
      <c r="A281" s="658" t="s">
        <v>2110</v>
      </c>
      <c r="B281" s="659"/>
      <c r="C281" s="123">
        <f>POA!G4485</f>
        <v>0</v>
      </c>
      <c r="D281" s="124">
        <f>POA!H4485</f>
        <v>0</v>
      </c>
      <c r="E281" s="123">
        <f>POA!E4485</f>
        <v>0</v>
      </c>
      <c r="F281" s="124">
        <f>POA!F4485</f>
        <v>0</v>
      </c>
    </row>
    <row r="282" spans="1:6">
      <c r="A282" s="703" t="s">
        <v>2112</v>
      </c>
      <c r="B282" s="703"/>
      <c r="C282" s="123">
        <f>POA!G4496</f>
        <v>0</v>
      </c>
      <c r="D282" s="124">
        <f>POA!H4496</f>
        <v>0</v>
      </c>
      <c r="E282" s="123">
        <f>POA!E4496</f>
        <v>0</v>
      </c>
      <c r="F282" s="124">
        <f>POA!F4496</f>
        <v>0</v>
      </c>
    </row>
    <row r="283" spans="1:6">
      <c r="A283" s="660" t="s">
        <v>2120</v>
      </c>
      <c r="B283" s="661"/>
      <c r="C283" s="127">
        <f>SUM(C274:C282)</f>
        <v>0</v>
      </c>
      <c r="D283" s="128">
        <f>SUM(D274:D282)</f>
        <v>0</v>
      </c>
      <c r="E283" s="127">
        <f>SUM(E274:E282)</f>
        <v>0</v>
      </c>
      <c r="F283" s="128">
        <f>SUM(F274:F282)</f>
        <v>0</v>
      </c>
    </row>
    <row r="284" spans="1:6">
      <c r="A284" s="85"/>
      <c r="B284" s="85"/>
      <c r="C284" s="86"/>
      <c r="D284" s="86"/>
      <c r="E284" s="87"/>
      <c r="F284" s="87"/>
    </row>
    <row r="285" spans="1:6" ht="38.25">
      <c r="A285" s="664" t="s">
        <v>2122</v>
      </c>
      <c r="B285" s="664"/>
      <c r="C285" s="80" t="s">
        <v>3793</v>
      </c>
      <c r="D285" s="80" t="s">
        <v>3792</v>
      </c>
      <c r="E285" s="80" t="s">
        <v>7970</v>
      </c>
      <c r="F285" s="80" t="s">
        <v>3794</v>
      </c>
    </row>
    <row r="286" spans="1:6">
      <c r="A286" s="658" t="s">
        <v>4510</v>
      </c>
      <c r="B286" s="659"/>
      <c r="C286" s="125">
        <f t="shared" ref="C286:D290" si="54">E286/12</f>
        <v>0</v>
      </c>
      <c r="D286" s="126">
        <f t="shared" si="54"/>
        <v>0</v>
      </c>
      <c r="E286" s="125">
        <f>POA!E4503</f>
        <v>0</v>
      </c>
      <c r="F286" s="126">
        <f>POA!F4503</f>
        <v>0</v>
      </c>
    </row>
    <row r="287" spans="1:6">
      <c r="A287" s="658" t="s">
        <v>2114</v>
      </c>
      <c r="B287" s="659"/>
      <c r="C287" s="125">
        <f t="shared" ref="C287" si="55">E287/12</f>
        <v>0</v>
      </c>
      <c r="D287" s="126">
        <f t="shared" ref="D287" si="56">F287/12</f>
        <v>0</v>
      </c>
      <c r="E287" s="125">
        <f>POA!E4511</f>
        <v>0</v>
      </c>
      <c r="F287" s="126">
        <f>POA!F4511</f>
        <v>0</v>
      </c>
    </row>
    <row r="288" spans="1:6">
      <c r="A288" s="662" t="s">
        <v>4508</v>
      </c>
      <c r="B288" s="663"/>
      <c r="C288" s="125">
        <f t="shared" ref="C288" si="57">E288/12</f>
        <v>0</v>
      </c>
      <c r="D288" s="126">
        <f t="shared" ref="D288" si="58">F288/12</f>
        <v>0</v>
      </c>
      <c r="E288" s="125">
        <f>POA!E4516</f>
        <v>0</v>
      </c>
      <c r="F288" s="126">
        <f>POA!F4516</f>
        <v>0</v>
      </c>
    </row>
    <row r="289" spans="1:6">
      <c r="A289" s="658" t="s">
        <v>2115</v>
      </c>
      <c r="B289" s="659"/>
      <c r="C289" s="123">
        <f t="shared" si="54"/>
        <v>0</v>
      </c>
      <c r="D289" s="124">
        <f t="shared" si="54"/>
        <v>0</v>
      </c>
      <c r="E289" s="123">
        <f>POA!E4539</f>
        <v>0</v>
      </c>
      <c r="F289" s="124">
        <f>POA!F4539</f>
        <v>0</v>
      </c>
    </row>
    <row r="290" spans="1:6">
      <c r="A290" s="658" t="s">
        <v>2116</v>
      </c>
      <c r="B290" s="659"/>
      <c r="C290" s="125">
        <f t="shared" si="54"/>
        <v>0</v>
      </c>
      <c r="D290" s="126">
        <f t="shared" si="54"/>
        <v>0</v>
      </c>
      <c r="E290" s="125">
        <f>POA!E4551</f>
        <v>0</v>
      </c>
      <c r="F290" s="126">
        <f>POA!F4551</f>
        <v>0</v>
      </c>
    </row>
    <row r="291" spans="1:6">
      <c r="A291" s="660" t="s">
        <v>2120</v>
      </c>
      <c r="B291" s="661"/>
      <c r="C291" s="127">
        <f>SUM(C286:C290)</f>
        <v>0</v>
      </c>
      <c r="D291" s="128">
        <f>SUM(D286:D290)</f>
        <v>0</v>
      </c>
      <c r="E291" s="127">
        <f>SUM(E286:E290)</f>
        <v>0</v>
      </c>
      <c r="F291" s="128">
        <f>SUM(F286:F290)</f>
        <v>0</v>
      </c>
    </row>
    <row r="292" spans="1:6">
      <c r="A292" s="84"/>
      <c r="B292" s="84"/>
      <c r="C292" s="82"/>
      <c r="D292" s="82"/>
      <c r="E292" s="83"/>
      <c r="F292" s="83"/>
    </row>
    <row r="293" spans="1:6">
      <c r="A293" s="676" t="s">
        <v>5597</v>
      </c>
      <c r="B293" s="677"/>
      <c r="C293" s="127">
        <f>C271+C283+C291</f>
        <v>0</v>
      </c>
      <c r="D293" s="128">
        <f>D271+D283+D291</f>
        <v>0</v>
      </c>
      <c r="E293" s="127">
        <f>E271+E283+E291</f>
        <v>0</v>
      </c>
      <c r="F293" s="128">
        <f>F271+F283+F291</f>
        <v>0</v>
      </c>
    </row>
    <row r="294" spans="1:6">
      <c r="C294" s="41"/>
      <c r="D294" s="41"/>
      <c r="E294" s="88"/>
      <c r="F294" s="88"/>
    </row>
    <row r="295" spans="1:6">
      <c r="A295" s="676" t="s">
        <v>2023</v>
      </c>
      <c r="B295" s="677"/>
      <c r="C295" s="127">
        <f>C264+C293</f>
        <v>0</v>
      </c>
      <c r="D295" s="128">
        <f>D264+D293</f>
        <v>0</v>
      </c>
      <c r="E295" s="127">
        <f>E264+E293</f>
        <v>0</v>
      </c>
      <c r="F295" s="128">
        <f>F264+F293</f>
        <v>0</v>
      </c>
    </row>
    <row r="296" spans="1:6">
      <c r="C296" s="41"/>
      <c r="D296" s="41"/>
      <c r="E296" s="88"/>
      <c r="F296" s="88"/>
    </row>
    <row r="297" spans="1:6">
      <c r="A297" s="698" t="s">
        <v>2024</v>
      </c>
      <c r="B297" s="699"/>
      <c r="C297" s="132">
        <f>C217+C246+C295</f>
        <v>0</v>
      </c>
      <c r="D297" s="133">
        <f>D217+D246+D295</f>
        <v>0</v>
      </c>
      <c r="E297" s="132">
        <f>E217+E246+E295</f>
        <v>0</v>
      </c>
      <c r="F297" s="133">
        <f>F217+F246+F295</f>
        <v>0</v>
      </c>
    </row>
    <row r="299" spans="1:6" ht="15">
      <c r="A299" s="700" t="s">
        <v>7182</v>
      </c>
      <c r="B299" s="701"/>
      <c r="C299" s="701"/>
      <c r="D299" s="701"/>
      <c r="E299" s="701"/>
      <c r="F299" s="702"/>
    </row>
    <row r="301" spans="1:6">
      <c r="A301" s="704" t="s">
        <v>7903</v>
      </c>
      <c r="B301" s="705"/>
      <c r="C301" s="705"/>
      <c r="D301" s="705"/>
      <c r="E301" s="705"/>
      <c r="F301" s="705"/>
    </row>
    <row r="303" spans="1:6" ht="38.25">
      <c r="A303" s="693" t="s">
        <v>7183</v>
      </c>
      <c r="B303" s="693"/>
      <c r="C303" s="293" t="s">
        <v>3793</v>
      </c>
      <c r="D303" s="293" t="s">
        <v>3792</v>
      </c>
      <c r="E303" s="80" t="s">
        <v>7970</v>
      </c>
      <c r="F303" s="293" t="s">
        <v>3794</v>
      </c>
    </row>
    <row r="304" spans="1:6">
      <c r="A304" s="706"/>
      <c r="B304" s="707"/>
      <c r="C304" s="707"/>
      <c r="D304" s="707"/>
      <c r="E304" s="707"/>
      <c r="F304" s="695"/>
    </row>
    <row r="305" spans="1:6">
      <c r="A305" s="697" t="s">
        <v>7187</v>
      </c>
      <c r="B305" s="697"/>
      <c r="C305" s="294">
        <f>E305/12</f>
        <v>0</v>
      </c>
      <c r="D305" s="295">
        <f>F305/12</f>
        <v>0</v>
      </c>
      <c r="E305" s="294">
        <f>Incentivo_SMS!D24</f>
        <v>0</v>
      </c>
      <c r="F305" s="295">
        <f>Incentivo_SMS!E24</f>
        <v>0</v>
      </c>
    </row>
    <row r="306" spans="1:6">
      <c r="A306" s="695"/>
      <c r="B306" s="696"/>
      <c r="C306" s="696"/>
      <c r="D306" s="696"/>
      <c r="E306" s="696"/>
      <c r="F306" s="696"/>
    </row>
    <row r="307" spans="1:6">
      <c r="A307" s="712" t="s">
        <v>7904</v>
      </c>
      <c r="B307" s="713"/>
      <c r="C307" s="294">
        <f>E307/12</f>
        <v>0</v>
      </c>
      <c r="D307" s="295">
        <f>F307/12</f>
        <v>0</v>
      </c>
      <c r="E307" s="294">
        <f>Incentivo_SMS!D32</f>
        <v>0</v>
      </c>
      <c r="F307" s="295">
        <f>Incentivo_SMS!E32</f>
        <v>0</v>
      </c>
    </row>
    <row r="309" spans="1:6" ht="31.15" customHeight="1">
      <c r="A309" s="693" t="s">
        <v>7898</v>
      </c>
      <c r="B309" s="693"/>
      <c r="C309" s="293" t="s">
        <v>3793</v>
      </c>
      <c r="D309" s="293" t="s">
        <v>3792</v>
      </c>
      <c r="E309" s="80" t="s">
        <v>7970</v>
      </c>
      <c r="F309" s="293" t="s">
        <v>3794</v>
      </c>
    </row>
    <row r="310" spans="1:6">
      <c r="A310" s="673"/>
      <c r="B310" s="674"/>
      <c r="C310" s="674"/>
      <c r="D310" s="674"/>
      <c r="E310" s="674"/>
      <c r="F310" s="675"/>
    </row>
    <row r="311" spans="1:6">
      <c r="A311" s="711" t="s">
        <v>7187</v>
      </c>
      <c r="B311" s="711"/>
      <c r="C311" s="347">
        <f t="shared" ref="C311:C313" si="59">E311/12</f>
        <v>0</v>
      </c>
      <c r="D311" s="348">
        <f t="shared" ref="D311:D313" si="60">F311/12</f>
        <v>0</v>
      </c>
      <c r="E311" s="347">
        <f>Incentivo_SMS!D86</f>
        <v>0</v>
      </c>
      <c r="F311" s="348">
        <f>Incentivo_SMS!E86</f>
        <v>0</v>
      </c>
    </row>
    <row r="312" spans="1:6">
      <c r="A312" s="670"/>
      <c r="B312" s="671"/>
      <c r="C312" s="671"/>
      <c r="D312" s="671"/>
      <c r="E312" s="671"/>
      <c r="F312" s="672"/>
    </row>
    <row r="313" spans="1:6">
      <c r="A313" s="668" t="s">
        <v>7904</v>
      </c>
      <c r="B313" s="669"/>
      <c r="C313" s="347">
        <f t="shared" si="59"/>
        <v>0</v>
      </c>
      <c r="D313" s="348">
        <f t="shared" si="60"/>
        <v>0</v>
      </c>
      <c r="E313" s="347">
        <f>Incentivo_SMS!D122</f>
        <v>0</v>
      </c>
      <c r="F313" s="348">
        <f>Incentivo_SMS!E122</f>
        <v>0</v>
      </c>
    </row>
    <row r="314" spans="1:6">
      <c r="A314" s="346"/>
      <c r="B314" s="345"/>
      <c r="C314" s="125"/>
      <c r="D314" s="126"/>
      <c r="E314" s="125"/>
      <c r="F314" s="126"/>
    </row>
    <row r="315" spans="1:6">
      <c r="A315" s="697" t="s">
        <v>8046</v>
      </c>
      <c r="B315" s="697"/>
      <c r="C315" s="300">
        <f>C305+C307+C311+C313</f>
        <v>0</v>
      </c>
      <c r="D315" s="301">
        <f>D305+D307+D311+D313</f>
        <v>0</v>
      </c>
      <c r="E315" s="300">
        <f>E305+E307+E311+E313</f>
        <v>0</v>
      </c>
      <c r="F315" s="301">
        <f>F305+F307+F311+F313</f>
        <v>0</v>
      </c>
    </row>
    <row r="317" spans="1:6" ht="38.25">
      <c r="A317" s="693" t="s">
        <v>7905</v>
      </c>
      <c r="B317" s="693"/>
      <c r="C317" s="293" t="s">
        <v>3793</v>
      </c>
      <c r="D317" s="293" t="s">
        <v>3792</v>
      </c>
      <c r="E317" s="80" t="s">
        <v>7970</v>
      </c>
      <c r="F317" s="293" t="s">
        <v>3794</v>
      </c>
    </row>
    <row r="318" spans="1:6">
      <c r="A318" s="667" t="s">
        <v>1</v>
      </c>
      <c r="B318" s="667"/>
      <c r="C318" s="294">
        <f>E318/12</f>
        <v>0</v>
      </c>
      <c r="D318" s="295">
        <f>F318/12</f>
        <v>0</v>
      </c>
      <c r="E318" s="302">
        <f>Incentivo_SMS!D144</f>
        <v>0</v>
      </c>
      <c r="F318" s="303">
        <f>Incentivo_SMS!E144</f>
        <v>0</v>
      </c>
    </row>
    <row r="320" spans="1:6">
      <c r="A320" s="710" t="s">
        <v>7908</v>
      </c>
      <c r="B320" s="710"/>
      <c r="C320" s="294">
        <f>C315+C318</f>
        <v>0</v>
      </c>
      <c r="D320" s="295">
        <f>D315+D318</f>
        <v>0</v>
      </c>
      <c r="E320" s="294">
        <f>E315+E318</f>
        <v>0</v>
      </c>
      <c r="F320" s="295">
        <f>F315+F318</f>
        <v>0</v>
      </c>
    </row>
    <row r="322" spans="1:6" ht="38.25">
      <c r="A322" s="720" t="s">
        <v>7906</v>
      </c>
      <c r="B322" s="721"/>
      <c r="C322" s="293" t="s">
        <v>3793</v>
      </c>
      <c r="D322" s="293" t="s">
        <v>3792</v>
      </c>
      <c r="E322" s="80" t="s">
        <v>7970</v>
      </c>
      <c r="F322" s="293" t="s">
        <v>3794</v>
      </c>
    </row>
    <row r="323" spans="1:6">
      <c r="A323" s="296" t="s">
        <v>7192</v>
      </c>
      <c r="B323" s="297" t="s">
        <v>7193</v>
      </c>
      <c r="C323" s="681"/>
      <c r="D323" s="298">
        <f t="shared" ref="D323" si="61">F323/12</f>
        <v>0</v>
      </c>
      <c r="E323" s="678"/>
      <c r="F323" s="299">
        <f>Incentivo_SMS!E151</f>
        <v>0</v>
      </c>
    </row>
    <row r="324" spans="1:6">
      <c r="A324" s="710" t="s">
        <v>7907</v>
      </c>
      <c r="B324" s="710"/>
      <c r="C324" s="682"/>
      <c r="D324" s="295">
        <f>D323</f>
        <v>0</v>
      </c>
      <c r="E324" s="679"/>
      <c r="F324" s="295">
        <f>F323</f>
        <v>0</v>
      </c>
    </row>
    <row r="326" spans="1:6" ht="38.25">
      <c r="A326" s="666" t="s">
        <v>7890</v>
      </c>
      <c r="B326" s="666"/>
      <c r="C326" s="293" t="s">
        <v>3793</v>
      </c>
      <c r="D326" s="293" t="s">
        <v>3792</v>
      </c>
      <c r="E326" s="80" t="s">
        <v>7970</v>
      </c>
      <c r="F326" s="293" t="s">
        <v>3794</v>
      </c>
    </row>
    <row r="327" spans="1:6">
      <c r="A327" s="694" t="s">
        <v>7891</v>
      </c>
      <c r="B327" s="694"/>
      <c r="C327" s="327">
        <f>E327/12</f>
        <v>0</v>
      </c>
      <c r="D327" s="718">
        <f>F327/12</f>
        <v>0</v>
      </c>
      <c r="E327" s="325">
        <f>Incentivo_SMS!D155</f>
        <v>0</v>
      </c>
      <c r="F327" s="716">
        <f>Incentivo_SMS!E157</f>
        <v>0</v>
      </c>
    </row>
    <row r="328" spans="1:6" ht="27.6" customHeight="1">
      <c r="A328" s="714" t="s">
        <v>7892</v>
      </c>
      <c r="B328" s="694"/>
      <c r="C328" s="328">
        <f>E328/12</f>
        <v>0</v>
      </c>
      <c r="D328" s="719"/>
      <c r="E328" s="326">
        <f>Incentivo_SMS!D156</f>
        <v>0</v>
      </c>
      <c r="F328" s="717"/>
    </row>
    <row r="329" spans="1:6">
      <c r="A329" s="715" t="s">
        <v>7893</v>
      </c>
      <c r="B329" s="715"/>
      <c r="C329" s="243"/>
      <c r="D329" s="242">
        <f>SUM(D327)</f>
        <v>0</v>
      </c>
      <c r="E329" s="243"/>
      <c r="F329" s="242">
        <f>SUM(F327)</f>
        <v>0</v>
      </c>
    </row>
    <row r="331" spans="1:6" ht="38.25">
      <c r="A331" s="666" t="s">
        <v>8767</v>
      </c>
      <c r="B331" s="666"/>
      <c r="C331" s="293" t="s">
        <v>3793</v>
      </c>
      <c r="D331" s="293" t="s">
        <v>3792</v>
      </c>
      <c r="E331" s="80" t="s">
        <v>7970</v>
      </c>
      <c r="F331" s="293" t="s">
        <v>3794</v>
      </c>
    </row>
    <row r="332" spans="1:6">
      <c r="A332" s="667" t="s">
        <v>1</v>
      </c>
      <c r="B332" s="667"/>
      <c r="C332" s="294">
        <f>E332/12</f>
        <v>0</v>
      </c>
      <c r="D332" s="295">
        <f>F332/12</f>
        <v>0</v>
      </c>
      <c r="E332" s="513">
        <f>Incentivo_SMS!D180</f>
        <v>0</v>
      </c>
      <c r="F332" s="514">
        <f>Incentivo_SMS!E180</f>
        <v>0</v>
      </c>
    </row>
  </sheetData>
  <sheetProtection sheet="1" selectLockedCells="1"/>
  <mergeCells count="266">
    <mergeCell ref="A326:B326"/>
    <mergeCell ref="A327:B327"/>
    <mergeCell ref="A328:B328"/>
    <mergeCell ref="A329:B329"/>
    <mergeCell ref="F327:F328"/>
    <mergeCell ref="D327:D328"/>
    <mergeCell ref="A322:B322"/>
    <mergeCell ref="A31:B31"/>
    <mergeCell ref="A112:B112"/>
    <mergeCell ref="A113:B113"/>
    <mergeCell ref="A114:B114"/>
    <mergeCell ref="A115:B115"/>
    <mergeCell ref="A260:B260"/>
    <mergeCell ref="A261:B261"/>
    <mergeCell ref="A106:B106"/>
    <mergeCell ref="A217:B217"/>
    <mergeCell ref="A246:B246"/>
    <mergeCell ref="A179:B179"/>
    <mergeCell ref="A187:B187"/>
    <mergeCell ref="A190:B190"/>
    <mergeCell ref="A188:B188"/>
    <mergeCell ref="A191:B191"/>
    <mergeCell ref="A192:B192"/>
    <mergeCell ref="A33:B33"/>
    <mergeCell ref="A318:B318"/>
    <mergeCell ref="A320:B320"/>
    <mergeCell ref="A324:B324"/>
    <mergeCell ref="A193:B193"/>
    <mergeCell ref="A200:B200"/>
    <mergeCell ref="A201:B201"/>
    <mergeCell ref="A202:B202"/>
    <mergeCell ref="A197:B197"/>
    <mergeCell ref="A203:B203"/>
    <mergeCell ref="A204:B204"/>
    <mergeCell ref="A194:B194"/>
    <mergeCell ref="A195:B195"/>
    <mergeCell ref="A196:B196"/>
    <mergeCell ref="A199:B199"/>
    <mergeCell ref="A250:F250"/>
    <mergeCell ref="A256:B256"/>
    <mergeCell ref="A257:B257"/>
    <mergeCell ref="A311:B311"/>
    <mergeCell ref="A315:B315"/>
    <mergeCell ref="A317:B317"/>
    <mergeCell ref="A307:B307"/>
    <mergeCell ref="A228:B228"/>
    <mergeCell ref="A290:B290"/>
    <mergeCell ref="A289:B289"/>
    <mergeCell ref="A309:B309"/>
    <mergeCell ref="A89:B89"/>
    <mergeCell ref="A90:B90"/>
    <mergeCell ref="A91:B91"/>
    <mergeCell ref="A101:B101"/>
    <mergeCell ref="A102:B102"/>
    <mergeCell ref="A103:B103"/>
    <mergeCell ref="A104:B104"/>
    <mergeCell ref="A306:F306"/>
    <mergeCell ref="A305:B305"/>
    <mergeCell ref="A293:B293"/>
    <mergeCell ref="A295:B295"/>
    <mergeCell ref="A297:B297"/>
    <mergeCell ref="A299:F299"/>
    <mergeCell ref="A282:B282"/>
    <mergeCell ref="A301:F301"/>
    <mergeCell ref="A304:F304"/>
    <mergeCell ref="A303:B303"/>
    <mergeCell ref="A207:B207"/>
    <mergeCell ref="A222:B222"/>
    <mergeCell ref="A215:B215"/>
    <mergeCell ref="A211:B211"/>
    <mergeCell ref="A212:B212"/>
    <mergeCell ref="A208:B208"/>
    <mergeCell ref="A1:F1"/>
    <mergeCell ref="A57:B57"/>
    <mergeCell ref="A146:B146"/>
    <mergeCell ref="A144:B144"/>
    <mergeCell ref="A145:B145"/>
    <mergeCell ref="A6:F6"/>
    <mergeCell ref="A63:B63"/>
    <mergeCell ref="A2:F2"/>
    <mergeCell ref="A3:F3"/>
    <mergeCell ref="A5:F5"/>
    <mergeCell ref="A9:F9"/>
    <mergeCell ref="A11:F11"/>
    <mergeCell ref="A17:B17"/>
    <mergeCell ref="A42:B42"/>
    <mergeCell ref="A18:B18"/>
    <mergeCell ref="A61:B61"/>
    <mergeCell ref="A50:B50"/>
    <mergeCell ref="A65:B65"/>
    <mergeCell ref="A108:F108"/>
    <mergeCell ref="A84:B84"/>
    <mergeCell ref="A79:B79"/>
    <mergeCell ref="A77:B77"/>
    <mergeCell ref="A82:B82"/>
    <mergeCell ref="A46:B46"/>
    <mergeCell ref="A291:B291"/>
    <mergeCell ref="A276:B276"/>
    <mergeCell ref="A277:B277"/>
    <mergeCell ref="A285:B285"/>
    <mergeCell ref="A286:B286"/>
    <mergeCell ref="A283:B283"/>
    <mergeCell ref="A281:B281"/>
    <mergeCell ref="A268:B268"/>
    <mergeCell ref="A248:F248"/>
    <mergeCell ref="A258:B258"/>
    <mergeCell ref="A273:B273"/>
    <mergeCell ref="A275:B275"/>
    <mergeCell ref="A278:B278"/>
    <mergeCell ref="A279:B279"/>
    <mergeCell ref="A280:B280"/>
    <mergeCell ref="A287:B287"/>
    <mergeCell ref="A288:B288"/>
    <mergeCell ref="A266:F266"/>
    <mergeCell ref="A269:B269"/>
    <mergeCell ref="A262:B262"/>
    <mergeCell ref="A271:B271"/>
    <mergeCell ref="A32:B32"/>
    <mergeCell ref="A27:B27"/>
    <mergeCell ref="A69:B69"/>
    <mergeCell ref="A39:B39"/>
    <mergeCell ref="A40:B40"/>
    <mergeCell ref="A37:B37"/>
    <mergeCell ref="A209:B209"/>
    <mergeCell ref="A170:B170"/>
    <mergeCell ref="A67:B67"/>
    <mergeCell ref="A68:B68"/>
    <mergeCell ref="A70:B70"/>
    <mergeCell ref="A172:B172"/>
    <mergeCell ref="A166:B166"/>
    <mergeCell ref="A76:B76"/>
    <mergeCell ref="A78:B78"/>
    <mergeCell ref="A81:B81"/>
    <mergeCell ref="A86:B86"/>
    <mergeCell ref="A87:B87"/>
    <mergeCell ref="A88:B88"/>
    <mergeCell ref="A168:F168"/>
    <mergeCell ref="A99:F99"/>
    <mergeCell ref="A97:B97"/>
    <mergeCell ref="A110:F110"/>
    <mergeCell ref="A242:B242"/>
    <mergeCell ref="A239:B239"/>
    <mergeCell ref="A240:B240"/>
    <mergeCell ref="A235:B235"/>
    <mergeCell ref="A224:B224"/>
    <mergeCell ref="A227:B227"/>
    <mergeCell ref="A252:B252"/>
    <mergeCell ref="A253:B253"/>
    <mergeCell ref="A7:F7"/>
    <mergeCell ref="A51:B51"/>
    <mergeCell ref="A52:B52"/>
    <mergeCell ref="A53:B53"/>
    <mergeCell ref="A124:B124"/>
    <mergeCell ref="A125:B125"/>
    <mergeCell ref="A126:B126"/>
    <mergeCell ref="A92:B92"/>
    <mergeCell ref="A93:B93"/>
    <mergeCell ref="A94:B94"/>
    <mergeCell ref="A95:B95"/>
    <mergeCell ref="A117:B117"/>
    <mergeCell ref="A13:B13"/>
    <mergeCell ref="A14:B14"/>
    <mergeCell ref="A15:B15"/>
    <mergeCell ref="A47:B47"/>
    <mergeCell ref="A19:B19"/>
    <mergeCell ref="A20:B20"/>
    <mergeCell ref="A30:B30"/>
    <mergeCell ref="A24:B24"/>
    <mergeCell ref="A25:B25"/>
    <mergeCell ref="A26:B26"/>
    <mergeCell ref="A229:B229"/>
    <mergeCell ref="A49:B49"/>
    <mergeCell ref="A48:B48"/>
    <mergeCell ref="A54:B54"/>
    <mergeCell ref="A34:B34"/>
    <mergeCell ref="A35:B35"/>
    <mergeCell ref="A36:B36"/>
    <mergeCell ref="A41:B41"/>
    <mergeCell ref="A44:B44"/>
    <mergeCell ref="A43:B43"/>
    <mergeCell ref="A64:B64"/>
    <mergeCell ref="A59:F59"/>
    <mergeCell ref="A45:B45"/>
    <mergeCell ref="A71:B71"/>
    <mergeCell ref="A75:B75"/>
    <mergeCell ref="A73:B73"/>
    <mergeCell ref="A205:B205"/>
    <mergeCell ref="A206:B206"/>
    <mergeCell ref="A150:B150"/>
    <mergeCell ref="A131:B131"/>
    <mergeCell ref="A132:B132"/>
    <mergeCell ref="A133:B133"/>
    <mergeCell ref="A134:B134"/>
    <mergeCell ref="A135:B135"/>
    <mergeCell ref="A137:B137"/>
    <mergeCell ref="A83:B83"/>
    <mergeCell ref="A138:B138"/>
    <mergeCell ref="A136:B136"/>
    <mergeCell ref="A119:B119"/>
    <mergeCell ref="C323:C324"/>
    <mergeCell ref="A274:B274"/>
    <mergeCell ref="A21:B21"/>
    <mergeCell ref="A22:B22"/>
    <mergeCell ref="A23:B23"/>
    <mergeCell ref="A55:B55"/>
    <mergeCell ref="A181:F181"/>
    <mergeCell ref="A29:B29"/>
    <mergeCell ref="A149:B149"/>
    <mergeCell ref="A118:B118"/>
    <mergeCell ref="A120:B120"/>
    <mergeCell ref="A121:B121"/>
    <mergeCell ref="A122:B122"/>
    <mergeCell ref="A140:B140"/>
    <mergeCell ref="A142:F142"/>
    <mergeCell ref="A148:B148"/>
    <mergeCell ref="A127:B127"/>
    <mergeCell ref="A128:B128"/>
    <mergeCell ref="A129:B129"/>
    <mergeCell ref="A62:B62"/>
    <mergeCell ref="A72:B72"/>
    <mergeCell ref="A66:B66"/>
    <mergeCell ref="A254:B254"/>
    <mergeCell ref="A151:B151"/>
    <mergeCell ref="A331:B331"/>
    <mergeCell ref="A332:B332"/>
    <mergeCell ref="A313:B313"/>
    <mergeCell ref="A312:F312"/>
    <mergeCell ref="A310:F310"/>
    <mergeCell ref="A177:B177"/>
    <mergeCell ref="A175:B175"/>
    <mergeCell ref="E323:E324"/>
    <mergeCell ref="A232:B232"/>
    <mergeCell ref="A214:B214"/>
    <mergeCell ref="A223:B223"/>
    <mergeCell ref="A264:B264"/>
    <mergeCell ref="A236:B236"/>
    <mergeCell ref="A237:B237"/>
    <mergeCell ref="A238:B238"/>
    <mergeCell ref="A241:B241"/>
    <mergeCell ref="A270:B270"/>
    <mergeCell ref="A221:B221"/>
    <mergeCell ref="A244:B244"/>
    <mergeCell ref="A230:B230"/>
    <mergeCell ref="A225:B225"/>
    <mergeCell ref="A233:B233"/>
    <mergeCell ref="A234:B234"/>
    <mergeCell ref="A243:B243"/>
    <mergeCell ref="A219:F219"/>
    <mergeCell ref="A213:B213"/>
    <mergeCell ref="A152:B152"/>
    <mergeCell ref="A161:B161"/>
    <mergeCell ref="A183:F183"/>
    <mergeCell ref="A185:B185"/>
    <mergeCell ref="A186:B186"/>
    <mergeCell ref="A154:B154"/>
    <mergeCell ref="A155:B155"/>
    <mergeCell ref="A158:B158"/>
    <mergeCell ref="A159:B159"/>
    <mergeCell ref="A164:B164"/>
    <mergeCell ref="A156:B156"/>
    <mergeCell ref="A171:B171"/>
    <mergeCell ref="A163:B163"/>
    <mergeCell ref="A160:B160"/>
    <mergeCell ref="A162:B162"/>
    <mergeCell ref="A173:B173"/>
    <mergeCell ref="A210:B210"/>
  </mergeCells>
  <printOptions horizontalCentered="1"/>
  <pageMargins left="0.25" right="0.25" top="0.75" bottom="0.75" header="0.3" footer="0.3"/>
  <pageSetup paperSize="9" scale="74" orientation="portrait" r:id="rId1"/>
  <headerFooter>
    <oddFooter>&amp;L&amp;D&amp;RPágina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I41"/>
  <sheetViews>
    <sheetView tabSelected="1" workbookViewId="0">
      <selection activeCell="G27" sqref="G27"/>
    </sheetView>
  </sheetViews>
  <sheetFormatPr defaultRowHeight="15"/>
  <cols>
    <col min="1" max="3" width="3.28515625" bestFit="1" customWidth="1"/>
    <col min="4" max="4" width="3.28515625" customWidth="1"/>
    <col min="5" max="5" width="27" customWidth="1"/>
    <col min="6" max="6" width="22.85546875" customWidth="1"/>
    <col min="7" max="8" width="10.7109375" customWidth="1"/>
  </cols>
  <sheetData>
    <row r="1" spans="1:8" ht="15.75">
      <c r="A1" s="630" t="s">
        <v>3812</v>
      </c>
      <c r="B1" s="630"/>
      <c r="C1" s="630"/>
      <c r="D1" s="630"/>
      <c r="E1" s="630"/>
      <c r="F1" s="630"/>
      <c r="G1" s="630"/>
      <c r="H1" s="630"/>
    </row>
    <row r="2" spans="1:8" ht="15.75">
      <c r="A2" s="630" t="s">
        <v>3813</v>
      </c>
      <c r="B2" s="630"/>
      <c r="C2" s="630"/>
      <c r="D2" s="630"/>
      <c r="E2" s="630"/>
      <c r="F2" s="630"/>
      <c r="G2" s="630"/>
      <c r="H2" s="630"/>
    </row>
    <row r="3" spans="1:8" ht="15.75">
      <c r="A3" s="723" t="s">
        <v>3810</v>
      </c>
      <c r="B3" s="723"/>
      <c r="C3" s="723"/>
      <c r="D3" s="723"/>
      <c r="E3" s="723"/>
      <c r="F3" s="723"/>
      <c r="G3" s="723"/>
      <c r="H3" s="723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24" t="s">
        <v>8774</v>
      </c>
      <c r="B5" s="724"/>
      <c r="C5" s="724"/>
      <c r="D5" s="725"/>
      <c r="E5" s="725"/>
      <c r="F5" s="725"/>
      <c r="G5" s="725"/>
      <c r="H5" s="725"/>
    </row>
    <row r="6" spans="1:8">
      <c r="A6" s="722" t="str">
        <f>POA!$B6</f>
        <v>CNES_ESTABELECIMENTO</v>
      </c>
      <c r="B6" s="722"/>
      <c r="C6" s="722"/>
      <c r="D6" s="722"/>
      <c r="E6" s="722"/>
      <c r="F6" s="722"/>
      <c r="G6" s="722"/>
      <c r="H6" s="722"/>
    </row>
    <row r="7" spans="1:8">
      <c r="A7" s="722" t="str">
        <f>POA!$B7</f>
        <v>CONTRATO Nº</v>
      </c>
      <c r="B7" s="722"/>
      <c r="C7" s="722"/>
      <c r="D7" s="722"/>
      <c r="E7" s="722"/>
      <c r="F7" s="722"/>
      <c r="G7" s="722"/>
      <c r="H7" s="722"/>
    </row>
    <row r="8" spans="1:8">
      <c r="A8" s="722" t="s">
        <v>8791</v>
      </c>
      <c r="B8" s="722"/>
      <c r="C8" s="722"/>
      <c r="D8" s="722"/>
      <c r="E8" s="722"/>
      <c r="F8" s="722"/>
      <c r="G8" s="722"/>
      <c r="H8" s="722"/>
    </row>
    <row r="9" spans="1:8">
      <c r="A9" s="97"/>
      <c r="B9" s="97"/>
      <c r="C9" s="97"/>
      <c r="D9" s="116"/>
      <c r="E9" s="116"/>
      <c r="F9" s="116"/>
      <c r="G9" s="97"/>
      <c r="H9" s="116"/>
    </row>
    <row r="10" spans="1:8" ht="15.6" customHeight="1" thickBot="1">
      <c r="A10" s="726" t="s">
        <v>0</v>
      </c>
      <c r="B10" s="727"/>
      <c r="C10" s="727"/>
      <c r="D10" s="727"/>
      <c r="E10" s="727"/>
      <c r="F10" s="727"/>
      <c r="G10" s="529" t="s">
        <v>2</v>
      </c>
      <c r="H10" s="529" t="s">
        <v>3</v>
      </c>
    </row>
    <row r="11" spans="1:8" ht="15.6" customHeight="1">
      <c r="A11" s="733" t="s">
        <v>4</v>
      </c>
      <c r="B11" s="728" t="s">
        <v>8785</v>
      </c>
      <c r="C11" s="728" t="s">
        <v>8786</v>
      </c>
      <c r="D11" s="728" t="s">
        <v>5</v>
      </c>
      <c r="E11" s="730" t="s">
        <v>6</v>
      </c>
      <c r="F11" s="730"/>
      <c r="G11" s="524">
        <f>H11/12</f>
        <v>0</v>
      </c>
      <c r="H11" s="525">
        <f>SUB_GRUPO!$F97</f>
        <v>0</v>
      </c>
    </row>
    <row r="12" spans="1:8" ht="15.6" customHeight="1">
      <c r="A12" s="734"/>
      <c r="B12" s="729"/>
      <c r="C12" s="729"/>
      <c r="D12" s="729"/>
      <c r="E12" s="731" t="s">
        <v>7</v>
      </c>
      <c r="F12" s="731"/>
      <c r="G12" s="518">
        <f>H12/12</f>
        <v>0</v>
      </c>
      <c r="H12" s="526">
        <f>SUB_GRUPO!$F246</f>
        <v>0</v>
      </c>
    </row>
    <row r="13" spans="1:8" ht="15.6" customHeight="1">
      <c r="A13" s="734"/>
      <c r="B13" s="729"/>
      <c r="C13" s="729"/>
      <c r="D13" s="729"/>
      <c r="E13" s="732" t="s">
        <v>3760</v>
      </c>
      <c r="F13" s="732"/>
      <c r="G13" s="522">
        <f>G11+G12</f>
        <v>0</v>
      </c>
      <c r="H13" s="530">
        <f>H11+H12</f>
        <v>0</v>
      </c>
    </row>
    <row r="14" spans="1:8" ht="15.6" customHeight="1">
      <c r="A14" s="734"/>
      <c r="B14" s="729"/>
      <c r="C14" s="729"/>
      <c r="D14" s="732" t="s">
        <v>8782</v>
      </c>
      <c r="E14" s="732"/>
      <c r="F14" s="732"/>
      <c r="G14" s="522">
        <f>H14/12</f>
        <v>0</v>
      </c>
      <c r="H14" s="530">
        <f>SUB_GRUPO!E175</f>
        <v>0</v>
      </c>
    </row>
    <row r="15" spans="1:8" ht="15.6" customHeight="1">
      <c r="A15" s="734"/>
      <c r="B15" s="729"/>
      <c r="C15" s="729" t="s">
        <v>8</v>
      </c>
      <c r="D15" s="729"/>
      <c r="E15" s="731" t="s">
        <v>6</v>
      </c>
      <c r="F15" s="731"/>
      <c r="G15" s="518">
        <f>H15/12</f>
        <v>0</v>
      </c>
      <c r="H15" s="526">
        <f>SUB_GRUPO!$F177</f>
        <v>0</v>
      </c>
    </row>
    <row r="16" spans="1:8" ht="15.6" customHeight="1">
      <c r="A16" s="734"/>
      <c r="B16" s="729"/>
      <c r="C16" s="729"/>
      <c r="D16" s="729"/>
      <c r="E16" s="731" t="s">
        <v>7</v>
      </c>
      <c r="F16" s="731"/>
      <c r="G16" s="518">
        <f>H16/12</f>
        <v>0</v>
      </c>
      <c r="H16" s="526">
        <f>SUB_GRUPO!$F295</f>
        <v>0</v>
      </c>
    </row>
    <row r="17" spans="1:8" ht="15.6" customHeight="1">
      <c r="A17" s="734"/>
      <c r="B17" s="729"/>
      <c r="C17" s="729"/>
      <c r="D17" s="729"/>
      <c r="E17" s="732" t="s">
        <v>8783</v>
      </c>
      <c r="F17" s="732"/>
      <c r="G17" s="522">
        <f>G15+G16</f>
        <v>0</v>
      </c>
      <c r="H17" s="530">
        <f>H15+H16</f>
        <v>0</v>
      </c>
    </row>
    <row r="18" spans="1:8" ht="15.6" customHeight="1" thickBot="1">
      <c r="A18" s="735"/>
      <c r="B18" s="736" t="s">
        <v>8793</v>
      </c>
      <c r="C18" s="736"/>
      <c r="D18" s="736"/>
      <c r="E18" s="736"/>
      <c r="F18" s="736"/>
      <c r="G18" s="527">
        <f>G13+G14+G17</f>
        <v>0</v>
      </c>
      <c r="H18" s="528">
        <f>H13+H14+H17</f>
        <v>0</v>
      </c>
    </row>
    <row r="19" spans="1:8" ht="15.6" customHeight="1">
      <c r="A19" s="733" t="s">
        <v>9</v>
      </c>
      <c r="B19" s="728" t="s">
        <v>8785</v>
      </c>
      <c r="C19" s="728" t="s">
        <v>8786</v>
      </c>
      <c r="D19" s="728" t="s">
        <v>8796</v>
      </c>
      <c r="E19" s="730" t="s">
        <v>6</v>
      </c>
      <c r="F19" s="730"/>
      <c r="G19" s="524">
        <f>H19/12</f>
        <v>0</v>
      </c>
      <c r="H19" s="525">
        <f>SUB_GRUPO!$F57</f>
        <v>0</v>
      </c>
    </row>
    <row r="20" spans="1:8" ht="15.6" customHeight="1">
      <c r="A20" s="734"/>
      <c r="B20" s="729"/>
      <c r="C20" s="729"/>
      <c r="D20" s="729"/>
      <c r="E20" s="731" t="s">
        <v>7</v>
      </c>
      <c r="F20" s="731"/>
      <c r="G20" s="518">
        <f>H20/12</f>
        <v>0</v>
      </c>
      <c r="H20" s="526">
        <f>SUB_GRUPO!$F217</f>
        <v>0</v>
      </c>
    </row>
    <row r="21" spans="1:8" ht="15.6" customHeight="1">
      <c r="A21" s="734"/>
      <c r="B21" s="729"/>
      <c r="C21" s="729"/>
      <c r="D21" s="729"/>
      <c r="E21" s="732" t="s">
        <v>8794</v>
      </c>
      <c r="F21" s="732"/>
      <c r="G21" s="522">
        <f>G19+G20</f>
        <v>0</v>
      </c>
      <c r="H21" s="530">
        <f>H19+H20</f>
        <v>0</v>
      </c>
    </row>
    <row r="22" spans="1:8" ht="15.6" customHeight="1">
      <c r="A22" s="734"/>
      <c r="B22" s="729"/>
      <c r="C22" s="729"/>
      <c r="D22" s="743" t="s">
        <v>8799</v>
      </c>
      <c r="E22" s="744"/>
      <c r="F22" s="744"/>
      <c r="G22" s="744"/>
      <c r="H22" s="745"/>
    </row>
    <row r="23" spans="1:8" ht="15.6" customHeight="1">
      <c r="A23" s="734"/>
      <c r="B23" s="729"/>
      <c r="C23" s="729"/>
      <c r="D23" s="749" t="s">
        <v>7674</v>
      </c>
      <c r="E23" s="750"/>
      <c r="F23" s="751"/>
      <c r="G23" s="518">
        <f>H23/12</f>
        <v>0</v>
      </c>
      <c r="H23" s="526">
        <v>0</v>
      </c>
    </row>
    <row r="24" spans="1:8" ht="15.6" customHeight="1">
      <c r="A24" s="734"/>
      <c r="B24" s="729"/>
      <c r="C24" s="729"/>
      <c r="D24" s="749" t="s">
        <v>7928</v>
      </c>
      <c r="E24" s="750"/>
      <c r="F24" s="751"/>
      <c r="G24" s="518">
        <f t="shared" ref="G24:G27" si="0">H24/12</f>
        <v>0</v>
      </c>
      <c r="H24" s="526">
        <v>0</v>
      </c>
    </row>
    <row r="25" spans="1:8" ht="15" customHeight="1">
      <c r="A25" s="734"/>
      <c r="B25" s="729"/>
      <c r="C25" s="729"/>
      <c r="D25" s="749" t="s">
        <v>7929</v>
      </c>
      <c r="E25" s="750"/>
      <c r="F25" s="751"/>
      <c r="G25" s="518">
        <f t="shared" si="0"/>
        <v>0</v>
      </c>
      <c r="H25" s="526">
        <v>0</v>
      </c>
    </row>
    <row r="26" spans="1:8" ht="15" customHeight="1">
      <c r="A26" s="734"/>
      <c r="B26" s="729"/>
      <c r="C26" s="729"/>
      <c r="D26" s="749" t="s">
        <v>7930</v>
      </c>
      <c r="E26" s="750"/>
      <c r="F26" s="751"/>
      <c r="G26" s="518">
        <f t="shared" si="0"/>
        <v>0</v>
      </c>
      <c r="H26" s="526">
        <v>0</v>
      </c>
    </row>
    <row r="27" spans="1:8" ht="15" customHeight="1">
      <c r="A27" s="734"/>
      <c r="B27" s="729"/>
      <c r="C27" s="729"/>
      <c r="D27" s="749" t="s">
        <v>7931</v>
      </c>
      <c r="E27" s="750"/>
      <c r="F27" s="751"/>
      <c r="G27" s="518">
        <f t="shared" si="0"/>
        <v>0</v>
      </c>
      <c r="H27" s="526">
        <v>0</v>
      </c>
    </row>
    <row r="28" spans="1:8" ht="15" customHeight="1">
      <c r="A28" s="734"/>
      <c r="B28" s="729"/>
      <c r="C28" s="729"/>
      <c r="D28" s="749" t="s">
        <v>7932</v>
      </c>
      <c r="E28" s="750"/>
      <c r="F28" s="751"/>
      <c r="G28" s="518">
        <f>H28/12</f>
        <v>0</v>
      </c>
      <c r="H28" s="526">
        <v>0</v>
      </c>
    </row>
    <row r="29" spans="1:8" ht="15" customHeight="1">
      <c r="A29" s="734"/>
      <c r="B29" s="729"/>
      <c r="C29" s="729"/>
      <c r="D29" s="746" t="s">
        <v>8797</v>
      </c>
      <c r="E29" s="747"/>
      <c r="F29" s="748"/>
      <c r="G29" s="522">
        <f>SUM(G23:G28)</f>
        <v>0</v>
      </c>
      <c r="H29" s="530">
        <f>SUM(H23:H28)</f>
        <v>0</v>
      </c>
    </row>
    <row r="30" spans="1:8">
      <c r="A30" s="738"/>
      <c r="B30" s="739" t="s">
        <v>8795</v>
      </c>
      <c r="C30" s="739"/>
      <c r="D30" s="739"/>
      <c r="E30" s="739"/>
      <c r="F30" s="739"/>
      <c r="G30" s="523">
        <f>G21+G29</f>
        <v>0</v>
      </c>
      <c r="H30" s="531">
        <f>H21+H29</f>
        <v>0</v>
      </c>
    </row>
    <row r="31" spans="1:8">
      <c r="A31" s="737" t="s">
        <v>3761</v>
      </c>
      <c r="B31" s="737"/>
      <c r="C31" s="737"/>
      <c r="D31" s="737"/>
      <c r="E31" s="737"/>
      <c r="F31" s="737"/>
      <c r="G31" s="532">
        <f>G18+G30</f>
        <v>0</v>
      </c>
      <c r="H31" s="532">
        <f>H18+H30</f>
        <v>0</v>
      </c>
    </row>
    <row r="33" spans="1:9">
      <c r="A33" s="741" t="s">
        <v>8792</v>
      </c>
      <c r="B33" s="741"/>
      <c r="C33" s="741"/>
      <c r="D33" s="741"/>
      <c r="E33" s="741"/>
      <c r="F33" s="741"/>
      <c r="G33" s="741"/>
      <c r="H33" s="741"/>
      <c r="I33" s="533"/>
    </row>
    <row r="35" spans="1:9" ht="14.45" customHeight="1">
      <c r="A35" s="742" t="s">
        <v>0</v>
      </c>
      <c r="B35" s="742"/>
      <c r="C35" s="742"/>
      <c r="D35" s="742"/>
      <c r="E35" s="742"/>
      <c r="F35" s="742"/>
      <c r="G35" s="517" t="s">
        <v>2</v>
      </c>
      <c r="H35" s="517" t="s">
        <v>3</v>
      </c>
    </row>
    <row r="36" spans="1:9" ht="14.45" customHeight="1">
      <c r="A36" s="731" t="s">
        <v>8768</v>
      </c>
      <c r="B36" s="731"/>
      <c r="C36" s="731"/>
      <c r="D36" s="731"/>
      <c r="E36" s="731"/>
      <c r="F36" s="731"/>
      <c r="G36" s="519">
        <f t="shared" ref="G36:G40" si="1">H36/12</f>
        <v>0</v>
      </c>
      <c r="H36" s="520">
        <f>SUB_GRUPO!$F315</f>
        <v>0</v>
      </c>
    </row>
    <row r="37" spans="1:9" ht="14.45" customHeight="1">
      <c r="A37" s="731" t="s">
        <v>8769</v>
      </c>
      <c r="B37" s="731"/>
      <c r="C37" s="731"/>
      <c r="D37" s="731"/>
      <c r="E37" s="731"/>
      <c r="F37" s="731"/>
      <c r="G37" s="519">
        <f t="shared" si="1"/>
        <v>0</v>
      </c>
      <c r="H37" s="520">
        <f>SUB_GRUPO!$F320</f>
        <v>0</v>
      </c>
    </row>
    <row r="38" spans="1:9" ht="14.45" customHeight="1">
      <c r="A38" s="731" t="s">
        <v>8770</v>
      </c>
      <c r="B38" s="731"/>
      <c r="C38" s="731"/>
      <c r="D38" s="731"/>
      <c r="E38" s="731"/>
      <c r="F38" s="731"/>
      <c r="G38" s="519">
        <f t="shared" si="1"/>
        <v>0</v>
      </c>
      <c r="H38" s="520">
        <f>SUB_GRUPO!$F332</f>
        <v>0</v>
      </c>
    </row>
    <row r="39" spans="1:9" ht="14.45" customHeight="1">
      <c r="A39" s="731" t="s">
        <v>7673</v>
      </c>
      <c r="B39" s="731"/>
      <c r="C39" s="731"/>
      <c r="D39" s="731"/>
      <c r="E39" s="731"/>
      <c r="F39" s="731"/>
      <c r="G39" s="519">
        <f t="shared" si="1"/>
        <v>0</v>
      </c>
      <c r="H39" s="520">
        <f>SUB_GRUPO!$F324</f>
        <v>0</v>
      </c>
    </row>
    <row r="40" spans="1:9" ht="14.45" customHeight="1">
      <c r="A40" s="731" t="s">
        <v>7927</v>
      </c>
      <c r="B40" s="731"/>
      <c r="C40" s="731"/>
      <c r="D40" s="731"/>
      <c r="E40" s="731"/>
      <c r="F40" s="731"/>
      <c r="G40" s="519">
        <f t="shared" si="1"/>
        <v>0</v>
      </c>
      <c r="H40" s="520">
        <f>SUB_GRUPO!$F329</f>
        <v>0</v>
      </c>
    </row>
    <row r="41" spans="1:9" ht="14.45" customHeight="1">
      <c r="A41" s="740" t="s">
        <v>8784</v>
      </c>
      <c r="B41" s="740"/>
      <c r="C41" s="740"/>
      <c r="D41" s="740"/>
      <c r="E41" s="740"/>
      <c r="F41" s="740"/>
      <c r="G41" s="521">
        <f>SUM(G36:G40)</f>
        <v>0</v>
      </c>
      <c r="H41" s="521">
        <f>SUM(H36:H40)</f>
        <v>0</v>
      </c>
    </row>
  </sheetData>
  <mergeCells count="46">
    <mergeCell ref="D23:F23"/>
    <mergeCell ref="A41:F41"/>
    <mergeCell ref="A40:F40"/>
    <mergeCell ref="A39:F39"/>
    <mergeCell ref="A33:H33"/>
    <mergeCell ref="A38:F38"/>
    <mergeCell ref="A37:F37"/>
    <mergeCell ref="A36:F36"/>
    <mergeCell ref="A35:F35"/>
    <mergeCell ref="A31:F31"/>
    <mergeCell ref="A19:A30"/>
    <mergeCell ref="D19:D21"/>
    <mergeCell ref="E19:F19"/>
    <mergeCell ref="E20:F20"/>
    <mergeCell ref="E21:F21"/>
    <mergeCell ref="B19:B29"/>
    <mergeCell ref="C19:C29"/>
    <mergeCell ref="B30:F30"/>
    <mergeCell ref="D22:H22"/>
    <mergeCell ref="D29:F29"/>
    <mergeCell ref="D28:F28"/>
    <mergeCell ref="D27:F27"/>
    <mergeCell ref="D26:F26"/>
    <mergeCell ref="D25:F25"/>
    <mergeCell ref="D24:F24"/>
    <mergeCell ref="A8:H8"/>
    <mergeCell ref="A10:F10"/>
    <mergeCell ref="C11:C14"/>
    <mergeCell ref="D11:D13"/>
    <mergeCell ref="E11:F11"/>
    <mergeCell ref="E12:F12"/>
    <mergeCell ref="E13:F13"/>
    <mergeCell ref="B11:B17"/>
    <mergeCell ref="A11:A18"/>
    <mergeCell ref="D14:F14"/>
    <mergeCell ref="C15:D17"/>
    <mergeCell ref="E15:F15"/>
    <mergeCell ref="E16:F16"/>
    <mergeCell ref="E17:F17"/>
    <mergeCell ref="B18:F18"/>
    <mergeCell ref="A7:H7"/>
    <mergeCell ref="A1:H1"/>
    <mergeCell ref="A2:H2"/>
    <mergeCell ref="A3:H3"/>
    <mergeCell ref="A5:H5"/>
    <mergeCell ref="A6:H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1"/>
  </sheetPr>
  <dimension ref="A1"/>
  <sheetViews>
    <sheetView workbookViewId="0">
      <selection activeCell="F14" sqref="F14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G182"/>
  <sheetViews>
    <sheetView topLeftCell="A152" workbookViewId="0">
      <selection activeCell="D161" sqref="D161"/>
    </sheetView>
  </sheetViews>
  <sheetFormatPr defaultRowHeight="15"/>
  <cols>
    <col min="1" max="1" width="13.85546875" bestFit="1" customWidth="1"/>
    <col min="2" max="2" width="51.7109375" customWidth="1"/>
    <col min="3" max="3" width="12.85546875" bestFit="1" customWidth="1"/>
    <col min="4" max="4" width="9.42578125" bestFit="1" customWidth="1"/>
    <col min="5" max="5" width="14.5703125" bestFit="1" customWidth="1"/>
    <col min="6" max="6" width="7.85546875" bestFit="1" customWidth="1"/>
    <col min="7" max="7" width="12.7109375" bestFit="1" customWidth="1"/>
  </cols>
  <sheetData>
    <row r="1" spans="1:7" ht="15.75">
      <c r="A1" s="630" t="s">
        <v>3812</v>
      </c>
      <c r="B1" s="630"/>
      <c r="C1" s="630"/>
      <c r="D1" s="630"/>
      <c r="E1" s="630"/>
      <c r="F1" s="630"/>
      <c r="G1" s="630"/>
    </row>
    <row r="2" spans="1:7" ht="15.75">
      <c r="A2" s="630" t="s">
        <v>3813</v>
      </c>
      <c r="B2" s="630"/>
      <c r="C2" s="630"/>
      <c r="D2" s="630"/>
      <c r="E2" s="630"/>
      <c r="F2" s="630"/>
      <c r="G2" s="630"/>
    </row>
    <row r="3" spans="1:7" ht="15.75">
      <c r="A3" s="630" t="s">
        <v>3810</v>
      </c>
      <c r="B3" s="630"/>
      <c r="C3" s="630"/>
      <c r="D3" s="630"/>
      <c r="E3" s="630"/>
      <c r="F3" s="630"/>
      <c r="G3" s="630"/>
    </row>
    <row r="5" spans="1:7">
      <c r="A5" s="631" t="str">
        <f>POA!B5</f>
        <v>CONTRATUALIZAÇÃO_2025</v>
      </c>
      <c r="B5" s="631"/>
      <c r="C5" s="631"/>
      <c r="D5" s="631"/>
      <c r="E5" s="631"/>
      <c r="F5" s="631"/>
      <c r="G5" s="631"/>
    </row>
    <row r="6" spans="1:7">
      <c r="A6" s="631" t="str">
        <f>POA!B6</f>
        <v>CNES_ESTABELECIMENTO</v>
      </c>
      <c r="B6" s="631"/>
      <c r="C6" s="631"/>
      <c r="D6" s="631"/>
      <c r="E6" s="631"/>
      <c r="F6" s="631"/>
      <c r="G6" s="631"/>
    </row>
    <row r="7" spans="1:7">
      <c r="A7" s="631" t="str">
        <f>POA!B7</f>
        <v>CONTRATO Nº</v>
      </c>
      <c r="B7" s="631"/>
      <c r="C7" s="631"/>
      <c r="D7" s="631"/>
      <c r="E7" s="631"/>
      <c r="F7" s="631"/>
      <c r="G7" s="631"/>
    </row>
    <row r="9" spans="1:7" ht="15.75">
      <c r="A9" s="754" t="s">
        <v>7182</v>
      </c>
      <c r="B9" s="755"/>
      <c r="C9" s="755"/>
      <c r="D9" s="755"/>
      <c r="E9" s="755"/>
      <c r="F9" s="755"/>
      <c r="G9" s="755"/>
    </row>
    <row r="11" spans="1:7">
      <c r="A11" s="572" t="s">
        <v>7183</v>
      </c>
      <c r="B11" s="572"/>
      <c r="C11" s="564" t="s">
        <v>7184</v>
      </c>
      <c r="D11" s="570" t="str">
        <f>POA!B$6</f>
        <v>CNES_ESTABELECIMENTO</v>
      </c>
      <c r="E11" s="570"/>
      <c r="F11" s="570"/>
      <c r="G11" s="570"/>
    </row>
    <row r="12" spans="1:7" ht="22.5">
      <c r="A12" s="572"/>
      <c r="B12" s="572"/>
      <c r="C12" s="564"/>
      <c r="D12" s="58" t="s">
        <v>12</v>
      </c>
      <c r="E12" s="59" t="s">
        <v>3815</v>
      </c>
      <c r="F12" s="60" t="s">
        <v>3756</v>
      </c>
      <c r="G12" s="59" t="s">
        <v>3814</v>
      </c>
    </row>
    <row r="13" spans="1:7">
      <c r="A13" s="753" t="s">
        <v>7185</v>
      </c>
      <c r="B13" s="753"/>
      <c r="C13" s="753"/>
      <c r="D13" s="753"/>
      <c r="E13" s="753"/>
      <c r="F13" s="753"/>
      <c r="G13" s="753"/>
    </row>
    <row r="14" spans="1:7">
      <c r="A14" s="752" t="s">
        <v>2097</v>
      </c>
      <c r="B14" s="752"/>
      <c r="C14" s="496">
        <v>300</v>
      </c>
      <c r="D14" s="470">
        <f>SUB_GRUPO!E201-SUM(D40:D42)</f>
        <v>0</v>
      </c>
      <c r="E14" s="45">
        <f>C14*D14</f>
        <v>0</v>
      </c>
      <c r="F14" s="46">
        <f t="shared" ref="F14:G23" si="0">D14/12</f>
        <v>0</v>
      </c>
      <c r="G14" s="45">
        <f t="shared" si="0"/>
        <v>0</v>
      </c>
    </row>
    <row r="15" spans="1:7">
      <c r="A15" s="752" t="s">
        <v>2098</v>
      </c>
      <c r="B15" s="752"/>
      <c r="C15" s="496">
        <v>300</v>
      </c>
      <c r="D15" s="470">
        <f>SUB_GRUPO!E202-SUM(D43:D46)</f>
        <v>0</v>
      </c>
      <c r="E15" s="45">
        <f t="shared" ref="E15:E23" si="1">C15*D15</f>
        <v>0</v>
      </c>
      <c r="F15" s="46">
        <f t="shared" si="0"/>
        <v>0</v>
      </c>
      <c r="G15" s="45">
        <f t="shared" si="0"/>
        <v>0</v>
      </c>
    </row>
    <row r="16" spans="1:7">
      <c r="A16" s="752" t="s">
        <v>2099</v>
      </c>
      <c r="B16" s="752"/>
      <c r="C16" s="496">
        <v>300</v>
      </c>
      <c r="D16" s="470">
        <f>SUB_GRUPO!E203-SUM(D47:D59)</f>
        <v>0</v>
      </c>
      <c r="E16" s="45">
        <f t="shared" si="1"/>
        <v>0</v>
      </c>
      <c r="F16" s="46">
        <f t="shared" si="0"/>
        <v>0</v>
      </c>
      <c r="G16" s="45">
        <f t="shared" si="0"/>
        <v>0</v>
      </c>
    </row>
    <row r="17" spans="1:7">
      <c r="A17" s="752" t="s">
        <v>2101</v>
      </c>
      <c r="B17" s="752"/>
      <c r="C17" s="496">
        <v>300</v>
      </c>
      <c r="D17" s="470">
        <f>SUB_GRUPO!E205-(D60+D61)</f>
        <v>0</v>
      </c>
      <c r="E17" s="45">
        <f t="shared" si="1"/>
        <v>0</v>
      </c>
      <c r="F17" s="46">
        <f t="shared" si="0"/>
        <v>0</v>
      </c>
      <c r="G17" s="45">
        <f t="shared" si="0"/>
        <v>0</v>
      </c>
    </row>
    <row r="18" spans="1:7">
      <c r="A18" s="752" t="s">
        <v>2102</v>
      </c>
      <c r="B18" s="752"/>
      <c r="C18" s="496">
        <v>300</v>
      </c>
      <c r="D18" s="470">
        <f>SUB_GRUPO!E206-D62</f>
        <v>0</v>
      </c>
      <c r="E18" s="45">
        <f t="shared" si="1"/>
        <v>0</v>
      </c>
      <c r="F18" s="46">
        <f t="shared" si="0"/>
        <v>0</v>
      </c>
      <c r="G18" s="45">
        <f t="shared" si="0"/>
        <v>0</v>
      </c>
    </row>
    <row r="19" spans="1:7">
      <c r="A19" s="752" t="s">
        <v>2103</v>
      </c>
      <c r="B19" s="752"/>
      <c r="C19" s="496">
        <v>300</v>
      </c>
      <c r="D19" s="470">
        <f>SUB_GRUPO!E207-SUM(D63:D72)</f>
        <v>0</v>
      </c>
      <c r="E19" s="45">
        <f t="shared" si="1"/>
        <v>0</v>
      </c>
      <c r="F19" s="46">
        <f t="shared" si="0"/>
        <v>0</v>
      </c>
      <c r="G19" s="45">
        <f t="shared" si="0"/>
        <v>0</v>
      </c>
    </row>
    <row r="20" spans="1:7">
      <c r="A20" s="752" t="s">
        <v>7186</v>
      </c>
      <c r="B20" s="752"/>
      <c r="C20" s="496">
        <v>300</v>
      </c>
      <c r="D20" s="470">
        <f>SUB_GRUPO!E208-SUM(D73:D83)</f>
        <v>0</v>
      </c>
      <c r="E20" s="45">
        <f t="shared" si="1"/>
        <v>0</v>
      </c>
      <c r="F20" s="46">
        <f t="shared" si="0"/>
        <v>0</v>
      </c>
      <c r="G20" s="45">
        <f t="shared" si="0"/>
        <v>0</v>
      </c>
    </row>
    <row r="21" spans="1:7">
      <c r="A21" s="752" t="s">
        <v>2105</v>
      </c>
      <c r="B21" s="752"/>
      <c r="C21" s="496">
        <v>300</v>
      </c>
      <c r="D21" s="470">
        <f>SUB_GRUPO!E209</f>
        <v>0</v>
      </c>
      <c r="E21" s="45">
        <f t="shared" si="1"/>
        <v>0</v>
      </c>
      <c r="F21" s="46">
        <f t="shared" si="0"/>
        <v>0</v>
      </c>
      <c r="G21" s="45">
        <f t="shared" si="0"/>
        <v>0</v>
      </c>
    </row>
    <row r="22" spans="1:7">
      <c r="A22" s="752" t="s">
        <v>2107</v>
      </c>
      <c r="B22" s="752"/>
      <c r="C22" s="496">
        <v>300</v>
      </c>
      <c r="D22" s="470">
        <f>SUB_GRUPO!E211</f>
        <v>0</v>
      </c>
      <c r="E22" s="45">
        <f t="shared" si="1"/>
        <v>0</v>
      </c>
      <c r="F22" s="46">
        <f t="shared" si="0"/>
        <v>0</v>
      </c>
      <c r="G22" s="45">
        <f t="shared" si="0"/>
        <v>0</v>
      </c>
    </row>
    <row r="23" spans="1:7">
      <c r="A23" s="752" t="s">
        <v>2108</v>
      </c>
      <c r="B23" s="752"/>
      <c r="C23" s="496">
        <v>300</v>
      </c>
      <c r="D23" s="470">
        <f>SUB_GRUPO!E212</f>
        <v>0</v>
      </c>
      <c r="E23" s="45">
        <f t="shared" si="1"/>
        <v>0</v>
      </c>
      <c r="F23" s="46">
        <f t="shared" si="0"/>
        <v>0</v>
      </c>
      <c r="G23" s="45">
        <f t="shared" si="0"/>
        <v>0</v>
      </c>
    </row>
    <row r="24" spans="1:7">
      <c r="A24" s="715" t="s">
        <v>7187</v>
      </c>
      <c r="B24" s="715"/>
      <c r="C24" s="242">
        <f>SUM(C14:C23)</f>
        <v>3000</v>
      </c>
      <c r="D24" s="243">
        <f>SUM(D14:D23)</f>
        <v>0</v>
      </c>
      <c r="E24" s="242">
        <f>SUM(E14:E23)</f>
        <v>0</v>
      </c>
      <c r="F24" s="243">
        <f>SUM(F14:F23)</f>
        <v>0</v>
      </c>
      <c r="G24" s="242">
        <f>SUM(G14:G23)</f>
        <v>0</v>
      </c>
    </row>
    <row r="25" spans="1:7">
      <c r="A25" s="753" t="s">
        <v>7188</v>
      </c>
      <c r="B25" s="753"/>
      <c r="C25" s="753"/>
      <c r="D25" s="753"/>
      <c r="E25" s="753"/>
      <c r="F25" s="753"/>
      <c r="G25" s="753"/>
    </row>
    <row r="26" spans="1:7">
      <c r="A26" s="752" t="s">
        <v>2098</v>
      </c>
      <c r="B26" s="752"/>
      <c r="C26" s="496">
        <v>400</v>
      </c>
      <c r="D26" s="470">
        <f>SUB_GRUPO!E233-SUM(D88:D93)</f>
        <v>0</v>
      </c>
      <c r="E26" s="45">
        <f t="shared" ref="E26:E31" si="2">C26*D26</f>
        <v>0</v>
      </c>
      <c r="F26" s="46">
        <f t="shared" ref="F26:G31" si="3">D26/12</f>
        <v>0</v>
      </c>
      <c r="G26" s="45">
        <f t="shared" si="3"/>
        <v>0</v>
      </c>
    </row>
    <row r="27" spans="1:7">
      <c r="A27" s="752" t="s">
        <v>2099</v>
      </c>
      <c r="B27" s="752"/>
      <c r="C27" s="496">
        <v>400</v>
      </c>
      <c r="D27" s="470">
        <f>SUB_GRUPO!E234</f>
        <v>0</v>
      </c>
      <c r="E27" s="45">
        <f t="shared" si="2"/>
        <v>0</v>
      </c>
      <c r="F27" s="46">
        <f t="shared" si="3"/>
        <v>0</v>
      </c>
      <c r="G27" s="45">
        <f t="shared" si="3"/>
        <v>0</v>
      </c>
    </row>
    <row r="28" spans="1:7">
      <c r="A28" s="752" t="s">
        <v>2101</v>
      </c>
      <c r="B28" s="752"/>
      <c r="C28" s="496">
        <v>400</v>
      </c>
      <c r="D28" s="470">
        <f>SUB_GRUPO!E236-SUM(D94:D105)</f>
        <v>0</v>
      </c>
      <c r="E28" s="45">
        <f t="shared" si="2"/>
        <v>0</v>
      </c>
      <c r="F28" s="46">
        <f t="shared" si="3"/>
        <v>0</v>
      </c>
      <c r="G28" s="45">
        <f t="shared" si="3"/>
        <v>0</v>
      </c>
    </row>
    <row r="29" spans="1:7">
      <c r="A29" s="752" t="s">
        <v>2102</v>
      </c>
      <c r="B29" s="752"/>
      <c r="C29" s="496">
        <v>400</v>
      </c>
      <c r="D29" s="470">
        <f>SUB_GRUPO!E237</f>
        <v>0</v>
      </c>
      <c r="E29" s="45">
        <f t="shared" si="2"/>
        <v>0</v>
      </c>
      <c r="F29" s="46">
        <f t="shared" si="3"/>
        <v>0</v>
      </c>
      <c r="G29" s="45">
        <f t="shared" si="3"/>
        <v>0</v>
      </c>
    </row>
    <row r="30" spans="1:7">
      <c r="A30" s="752" t="s">
        <v>2103</v>
      </c>
      <c r="B30" s="752"/>
      <c r="C30" s="496">
        <v>400</v>
      </c>
      <c r="D30" s="470">
        <f>SUB_GRUPO!E238-SUM(D106:D113)</f>
        <v>0</v>
      </c>
      <c r="E30" s="45">
        <f t="shared" si="2"/>
        <v>0</v>
      </c>
      <c r="F30" s="46">
        <f t="shared" si="3"/>
        <v>0</v>
      </c>
      <c r="G30" s="45">
        <f t="shared" si="3"/>
        <v>0</v>
      </c>
    </row>
    <row r="31" spans="1:7">
      <c r="A31" s="752" t="s">
        <v>2107</v>
      </c>
      <c r="B31" s="752"/>
      <c r="C31" s="496">
        <v>400</v>
      </c>
      <c r="D31" s="470">
        <f>SUB_GRUPO!E239</f>
        <v>0</v>
      </c>
      <c r="E31" s="45">
        <f t="shared" si="2"/>
        <v>0</v>
      </c>
      <c r="F31" s="46">
        <f t="shared" si="3"/>
        <v>0</v>
      </c>
      <c r="G31" s="45">
        <f t="shared" si="3"/>
        <v>0</v>
      </c>
    </row>
    <row r="32" spans="1:7">
      <c r="A32" s="715" t="s">
        <v>7187</v>
      </c>
      <c r="B32" s="715"/>
      <c r="C32" s="242">
        <f>SUM(C26:C31)</f>
        <v>2400</v>
      </c>
      <c r="D32" s="243">
        <f>SUM(D26:D31)</f>
        <v>0</v>
      </c>
      <c r="E32" s="242">
        <f>SUM(E26:E31)</f>
        <v>0</v>
      </c>
      <c r="F32" s="243">
        <f>SUM(F26:F31)</f>
        <v>0</v>
      </c>
      <c r="G32" s="242">
        <f>SUM(G26:G31)</f>
        <v>0</v>
      </c>
    </row>
    <row r="33" spans="1:7">
      <c r="A33" s="10"/>
      <c r="B33" s="10"/>
      <c r="C33" s="287"/>
      <c r="D33" s="288"/>
      <c r="E33" s="154"/>
      <c r="F33" s="155"/>
      <c r="G33" s="154"/>
    </row>
    <row r="34" spans="1:7">
      <c r="A34" s="757" t="s">
        <v>7898</v>
      </c>
      <c r="B34" s="757"/>
      <c r="C34" s="757"/>
      <c r="D34" s="757"/>
      <c r="E34" s="757"/>
      <c r="F34" s="757"/>
      <c r="G34" s="757"/>
    </row>
    <row r="35" spans="1:7">
      <c r="A35" s="10"/>
      <c r="B35" s="10"/>
      <c r="C35" s="287"/>
      <c r="D35" s="288"/>
      <c r="E35" s="154"/>
      <c r="F35" s="155"/>
      <c r="G35" s="154"/>
    </row>
    <row r="36" spans="1:7">
      <c r="A36" s="764" t="s">
        <v>7898</v>
      </c>
      <c r="B36" s="764"/>
      <c r="C36" s="765" t="s">
        <v>7184</v>
      </c>
      <c r="D36" s="766" t="str">
        <f>POA!B$6</f>
        <v>CNES_ESTABELECIMENTO</v>
      </c>
      <c r="E36" s="766"/>
      <c r="F36" s="766"/>
      <c r="G36" s="766"/>
    </row>
    <row r="37" spans="1:7" ht="25.5">
      <c r="A37" s="764"/>
      <c r="B37" s="764"/>
      <c r="C37" s="765"/>
      <c r="D37" s="304" t="s">
        <v>12</v>
      </c>
      <c r="E37" s="305" t="s">
        <v>3815</v>
      </c>
      <c r="F37" s="306" t="s">
        <v>3756</v>
      </c>
      <c r="G37" s="305" t="s">
        <v>3814</v>
      </c>
    </row>
    <row r="38" spans="1:7">
      <c r="A38" s="758" t="s">
        <v>7185</v>
      </c>
      <c r="B38" s="759"/>
      <c r="C38" s="759"/>
      <c r="D38" s="759"/>
      <c r="E38" s="759"/>
      <c r="F38" s="759"/>
      <c r="G38" s="760"/>
    </row>
    <row r="39" spans="1:7">
      <c r="A39" s="139" t="s">
        <v>947</v>
      </c>
      <c r="B39" s="141" t="s">
        <v>8690</v>
      </c>
      <c r="C39" s="349">
        <v>700</v>
      </c>
      <c r="D39" s="471">
        <f>POA!E2774</f>
        <v>0</v>
      </c>
      <c r="E39" s="45">
        <f t="shared" ref="E39:E113" si="4">C39*D39</f>
        <v>0</v>
      </c>
      <c r="F39" s="46">
        <f t="shared" ref="F39:F113" si="5">D39/12</f>
        <v>0</v>
      </c>
      <c r="G39" s="45">
        <f t="shared" ref="G39:G113" si="6">E39/12</f>
        <v>0</v>
      </c>
    </row>
    <row r="40" spans="1:7">
      <c r="A40" s="101" t="s">
        <v>953</v>
      </c>
      <c r="B40" s="141" t="s">
        <v>8691</v>
      </c>
      <c r="C40" s="350">
        <v>4500</v>
      </c>
      <c r="D40" s="471">
        <f>POA!E2787</f>
        <v>0</v>
      </c>
      <c r="E40" s="45">
        <f t="shared" si="4"/>
        <v>0</v>
      </c>
      <c r="F40" s="46">
        <f t="shared" si="5"/>
        <v>0</v>
      </c>
      <c r="G40" s="45">
        <f t="shared" si="6"/>
        <v>0</v>
      </c>
    </row>
    <row r="41" spans="1:7">
      <c r="A41" s="101" t="s">
        <v>955</v>
      </c>
      <c r="B41" s="141" t="s">
        <v>8692</v>
      </c>
      <c r="C41" s="350">
        <v>4000</v>
      </c>
      <c r="D41" s="471">
        <f>POA!E2788</f>
        <v>0</v>
      </c>
      <c r="E41" s="45">
        <f t="shared" si="4"/>
        <v>0</v>
      </c>
      <c r="F41" s="46">
        <f t="shared" si="5"/>
        <v>0</v>
      </c>
      <c r="G41" s="45">
        <f t="shared" si="6"/>
        <v>0</v>
      </c>
    </row>
    <row r="42" spans="1:7">
      <c r="A42" s="101" t="s">
        <v>957</v>
      </c>
      <c r="B42" s="141" t="s">
        <v>8693</v>
      </c>
      <c r="C42" s="350">
        <v>5000</v>
      </c>
      <c r="D42" s="471">
        <f>POA!E2789</f>
        <v>0</v>
      </c>
      <c r="E42" s="45">
        <f t="shared" si="4"/>
        <v>0</v>
      </c>
      <c r="F42" s="46">
        <f t="shared" si="5"/>
        <v>0</v>
      </c>
      <c r="G42" s="45">
        <f t="shared" si="6"/>
        <v>0</v>
      </c>
    </row>
    <row r="43" spans="1:7">
      <c r="A43" s="147" t="s">
        <v>966</v>
      </c>
      <c r="B43" s="147" t="s">
        <v>8694</v>
      </c>
      <c r="C43" s="349">
        <v>3317.45</v>
      </c>
      <c r="D43" s="471">
        <f>POA!E2797</f>
        <v>0</v>
      </c>
      <c r="E43" s="45">
        <f t="shared" si="4"/>
        <v>0</v>
      </c>
      <c r="F43" s="46">
        <f t="shared" si="5"/>
        <v>0</v>
      </c>
      <c r="G43" s="45">
        <f t="shared" si="6"/>
        <v>0</v>
      </c>
    </row>
    <row r="44" spans="1:7">
      <c r="A44" s="147" t="s">
        <v>968</v>
      </c>
      <c r="B44" s="147" t="s">
        <v>8695</v>
      </c>
      <c r="C44" s="351">
        <v>2878.75</v>
      </c>
      <c r="D44" s="471">
        <f>POA!E2799</f>
        <v>0</v>
      </c>
      <c r="E44" s="45">
        <f t="shared" si="4"/>
        <v>0</v>
      </c>
      <c r="F44" s="46">
        <f t="shared" si="5"/>
        <v>0</v>
      </c>
      <c r="G44" s="45">
        <f t="shared" si="6"/>
        <v>0</v>
      </c>
    </row>
    <row r="45" spans="1:7">
      <c r="A45" s="147" t="s">
        <v>971</v>
      </c>
      <c r="B45" s="147" t="s">
        <v>8696</v>
      </c>
      <c r="C45" s="351">
        <v>3114.1</v>
      </c>
      <c r="D45" s="471">
        <f>POA!E2802</f>
        <v>0</v>
      </c>
      <c r="E45" s="45">
        <f t="shared" si="4"/>
        <v>0</v>
      </c>
      <c r="F45" s="46">
        <f t="shared" si="5"/>
        <v>0</v>
      </c>
      <c r="G45" s="45">
        <f t="shared" si="6"/>
        <v>0</v>
      </c>
    </row>
    <row r="46" spans="1:7">
      <c r="A46" s="147" t="s">
        <v>972</v>
      </c>
      <c r="B46" s="147" t="s">
        <v>8697</v>
      </c>
      <c r="C46" s="351">
        <v>3305.04</v>
      </c>
      <c r="D46" s="471">
        <f>POA!E2803</f>
        <v>0</v>
      </c>
      <c r="E46" s="45">
        <f t="shared" si="4"/>
        <v>0</v>
      </c>
      <c r="F46" s="46">
        <f t="shared" si="5"/>
        <v>0</v>
      </c>
      <c r="G46" s="45">
        <f t="shared" si="6"/>
        <v>0</v>
      </c>
    </row>
    <row r="47" spans="1:7" ht="15" customHeight="1">
      <c r="A47" s="139" t="s">
        <v>992</v>
      </c>
      <c r="B47" s="141" t="s">
        <v>8698</v>
      </c>
      <c r="C47" s="351">
        <v>522.05999999999995</v>
      </c>
      <c r="D47" s="471">
        <f>POA!E2830</f>
        <v>0</v>
      </c>
      <c r="E47" s="45">
        <f t="shared" si="4"/>
        <v>0</v>
      </c>
      <c r="F47" s="46">
        <f t="shared" si="5"/>
        <v>0</v>
      </c>
      <c r="G47" s="45">
        <f t="shared" si="6"/>
        <v>0</v>
      </c>
    </row>
    <row r="48" spans="1:7" ht="15" customHeight="1">
      <c r="A48" s="139" t="s">
        <v>993</v>
      </c>
      <c r="B48" s="141" t="s">
        <v>8699</v>
      </c>
      <c r="C48" s="349">
        <v>563.66999999999996</v>
      </c>
      <c r="D48" s="471">
        <f>POA!E2831</f>
        <v>0</v>
      </c>
      <c r="E48" s="45">
        <f t="shared" si="4"/>
        <v>0</v>
      </c>
      <c r="F48" s="46">
        <f t="shared" si="5"/>
        <v>0</v>
      </c>
      <c r="G48" s="45">
        <f t="shared" si="6"/>
        <v>0</v>
      </c>
    </row>
    <row r="49" spans="1:7" ht="15" customHeight="1">
      <c r="A49" s="139" t="s">
        <v>994</v>
      </c>
      <c r="B49" s="141" t="s">
        <v>8700</v>
      </c>
      <c r="C49" s="349">
        <v>639.78</v>
      </c>
      <c r="D49" s="471">
        <f>POA!E2832</f>
        <v>0</v>
      </c>
      <c r="E49" s="45">
        <f t="shared" si="4"/>
        <v>0</v>
      </c>
      <c r="F49" s="46">
        <f t="shared" si="5"/>
        <v>0</v>
      </c>
      <c r="G49" s="45">
        <f t="shared" si="6"/>
        <v>0</v>
      </c>
    </row>
    <row r="50" spans="1:7" ht="15" customHeight="1">
      <c r="A50" s="472" t="s">
        <v>997</v>
      </c>
      <c r="B50" s="473" t="s">
        <v>8701</v>
      </c>
      <c r="C50" s="49">
        <v>1836.9</v>
      </c>
      <c r="D50" s="471">
        <f>POA!E2838</f>
        <v>0</v>
      </c>
      <c r="E50" s="45">
        <f t="shared" si="4"/>
        <v>0</v>
      </c>
      <c r="F50" s="46">
        <f t="shared" si="5"/>
        <v>0</v>
      </c>
      <c r="G50" s="45">
        <f t="shared" si="6"/>
        <v>0</v>
      </c>
    </row>
    <row r="51" spans="1:7" ht="15" customHeight="1">
      <c r="A51" s="139" t="s">
        <v>998</v>
      </c>
      <c r="B51" s="141" t="s">
        <v>8702</v>
      </c>
      <c r="C51" s="350">
        <v>5000</v>
      </c>
      <c r="D51" s="471">
        <f>POA!E2839</f>
        <v>0</v>
      </c>
      <c r="E51" s="45">
        <f t="shared" si="4"/>
        <v>0</v>
      </c>
      <c r="F51" s="46">
        <f t="shared" si="5"/>
        <v>0</v>
      </c>
      <c r="G51" s="45">
        <f t="shared" si="6"/>
        <v>0</v>
      </c>
    </row>
    <row r="52" spans="1:7" ht="15" customHeight="1">
      <c r="A52" s="139" t="s">
        <v>999</v>
      </c>
      <c r="B52" s="141" t="s">
        <v>8703</v>
      </c>
      <c r="C52" s="349">
        <v>3000</v>
      </c>
      <c r="D52" s="471">
        <f>POA!E2840</f>
        <v>0</v>
      </c>
      <c r="E52" s="45">
        <f t="shared" si="4"/>
        <v>0</v>
      </c>
      <c r="F52" s="46">
        <f t="shared" si="5"/>
        <v>0</v>
      </c>
      <c r="G52" s="45">
        <f t="shared" si="6"/>
        <v>0</v>
      </c>
    </row>
    <row r="53" spans="1:7" ht="15" customHeight="1">
      <c r="A53" s="139" t="s">
        <v>1001</v>
      </c>
      <c r="B53" s="141" t="s">
        <v>8704</v>
      </c>
      <c r="C53" s="349">
        <v>3000</v>
      </c>
      <c r="D53" s="471">
        <f>POA!E2846</f>
        <v>0</v>
      </c>
      <c r="E53" s="45">
        <f t="shared" si="4"/>
        <v>0</v>
      </c>
      <c r="F53" s="46">
        <f t="shared" si="5"/>
        <v>0</v>
      </c>
      <c r="G53" s="45">
        <f t="shared" si="6"/>
        <v>0</v>
      </c>
    </row>
    <row r="54" spans="1:7" ht="15" customHeight="1">
      <c r="A54" s="472" t="s">
        <v>1002</v>
      </c>
      <c r="B54" s="473" t="s">
        <v>8705</v>
      </c>
      <c r="C54" s="49">
        <v>3000</v>
      </c>
      <c r="D54" s="471">
        <f>POA!E2847</f>
        <v>0</v>
      </c>
      <c r="E54" s="45">
        <f t="shared" si="4"/>
        <v>0</v>
      </c>
      <c r="F54" s="46">
        <f t="shared" si="5"/>
        <v>0</v>
      </c>
      <c r="G54" s="45">
        <f t="shared" si="6"/>
        <v>0</v>
      </c>
    </row>
    <row r="55" spans="1:7" ht="15" customHeight="1">
      <c r="A55" s="139" t="s">
        <v>1005</v>
      </c>
      <c r="B55" s="141" t="s">
        <v>8706</v>
      </c>
      <c r="C55" s="349">
        <v>2115.65</v>
      </c>
      <c r="D55" s="471">
        <f>POA!E2851</f>
        <v>0</v>
      </c>
      <c r="E55" s="45">
        <f t="shared" si="4"/>
        <v>0</v>
      </c>
      <c r="F55" s="46">
        <f t="shared" si="5"/>
        <v>0</v>
      </c>
      <c r="G55" s="45">
        <f t="shared" si="6"/>
        <v>0</v>
      </c>
    </row>
    <row r="56" spans="1:7" ht="15" customHeight="1">
      <c r="A56" s="139" t="s">
        <v>1008</v>
      </c>
      <c r="B56" s="141" t="s">
        <v>8707</v>
      </c>
      <c r="C56" s="349">
        <v>3000</v>
      </c>
      <c r="D56" s="471">
        <f>POA!E2853</f>
        <v>0</v>
      </c>
      <c r="E56" s="45">
        <f t="shared" si="4"/>
        <v>0</v>
      </c>
      <c r="F56" s="46">
        <f t="shared" si="5"/>
        <v>0</v>
      </c>
      <c r="G56" s="45">
        <f t="shared" si="6"/>
        <v>0</v>
      </c>
    </row>
    <row r="57" spans="1:7" ht="15" customHeight="1">
      <c r="A57" s="139" t="s">
        <v>1011</v>
      </c>
      <c r="B57" s="141" t="s">
        <v>8708</v>
      </c>
      <c r="C57" s="350">
        <v>4500</v>
      </c>
      <c r="D57" s="471">
        <f>POA!E2859</f>
        <v>0</v>
      </c>
      <c r="E57" s="45">
        <f t="shared" si="4"/>
        <v>0</v>
      </c>
      <c r="F57" s="46">
        <f t="shared" si="5"/>
        <v>0</v>
      </c>
      <c r="G57" s="45">
        <f t="shared" si="6"/>
        <v>0</v>
      </c>
    </row>
    <row r="58" spans="1:7" ht="15" customHeight="1">
      <c r="A58" s="139" t="s">
        <v>1013</v>
      </c>
      <c r="B58" s="141" t="s">
        <v>8709</v>
      </c>
      <c r="C58" s="349">
        <v>986.25</v>
      </c>
      <c r="D58" s="471">
        <f>POA!E2861</f>
        <v>0</v>
      </c>
      <c r="E58" s="45">
        <f t="shared" si="4"/>
        <v>0</v>
      </c>
      <c r="F58" s="46">
        <f t="shared" si="5"/>
        <v>0</v>
      </c>
      <c r="G58" s="45">
        <f t="shared" si="6"/>
        <v>0</v>
      </c>
    </row>
    <row r="59" spans="1:7" ht="15" customHeight="1">
      <c r="A59" s="244" t="s">
        <v>1047</v>
      </c>
      <c r="B59" s="472" t="s">
        <v>8710</v>
      </c>
      <c r="C59" s="49">
        <v>984.32</v>
      </c>
      <c r="D59" s="471">
        <f>POA!E2910</f>
        <v>0</v>
      </c>
      <c r="E59" s="45">
        <f t="shared" si="4"/>
        <v>0</v>
      </c>
      <c r="F59" s="46">
        <f t="shared" si="5"/>
        <v>0</v>
      </c>
      <c r="G59" s="45">
        <f t="shared" si="6"/>
        <v>0</v>
      </c>
    </row>
    <row r="60" spans="1:7" ht="15" customHeight="1">
      <c r="A60" s="147" t="s">
        <v>1128</v>
      </c>
      <c r="B60" s="147" t="s">
        <v>8711</v>
      </c>
      <c r="C60" s="349">
        <v>1050</v>
      </c>
      <c r="D60" s="471">
        <f>POA!E2997</f>
        <v>0</v>
      </c>
      <c r="E60" s="45">
        <f t="shared" si="4"/>
        <v>0</v>
      </c>
      <c r="F60" s="46">
        <f t="shared" si="5"/>
        <v>0</v>
      </c>
      <c r="G60" s="45">
        <f t="shared" si="6"/>
        <v>0</v>
      </c>
    </row>
    <row r="61" spans="1:7" ht="15" customHeight="1">
      <c r="A61" s="455" t="s">
        <v>1129</v>
      </c>
      <c r="B61" s="474" t="s">
        <v>8712</v>
      </c>
      <c r="C61" s="49">
        <v>850</v>
      </c>
      <c r="D61" s="471">
        <f>POA!E2998</f>
        <v>0</v>
      </c>
      <c r="E61" s="45">
        <f t="shared" si="4"/>
        <v>0</v>
      </c>
      <c r="F61" s="46">
        <f t="shared" si="5"/>
        <v>0</v>
      </c>
      <c r="G61" s="45">
        <f t="shared" si="6"/>
        <v>0</v>
      </c>
    </row>
    <row r="62" spans="1:7" ht="15" customHeight="1">
      <c r="A62" s="100" t="s">
        <v>1194</v>
      </c>
      <c r="B62" s="141" t="s">
        <v>8713</v>
      </c>
      <c r="C62" s="349">
        <v>1672.79</v>
      </c>
      <c r="D62" s="471">
        <f>POA!E3069</f>
        <v>0</v>
      </c>
      <c r="E62" s="45">
        <f t="shared" si="4"/>
        <v>0</v>
      </c>
      <c r="F62" s="46">
        <f t="shared" si="5"/>
        <v>0</v>
      </c>
      <c r="G62" s="45">
        <f t="shared" si="6"/>
        <v>0</v>
      </c>
    </row>
    <row r="63" spans="1:7" ht="15" customHeight="1">
      <c r="A63" s="475" t="s">
        <v>1234</v>
      </c>
      <c r="B63" s="476" t="s">
        <v>8714</v>
      </c>
      <c r="C63" s="352">
        <v>3803.79</v>
      </c>
      <c r="D63" s="471">
        <f>POA!E3121</f>
        <v>0</v>
      </c>
      <c r="E63" s="45">
        <f t="shared" si="4"/>
        <v>0</v>
      </c>
      <c r="F63" s="46">
        <f t="shared" si="5"/>
        <v>0</v>
      </c>
      <c r="G63" s="45">
        <f t="shared" si="6"/>
        <v>0</v>
      </c>
    </row>
    <row r="64" spans="1:7" ht="15" customHeight="1">
      <c r="A64" s="475" t="s">
        <v>1278</v>
      </c>
      <c r="B64" s="476" t="s">
        <v>8047</v>
      </c>
      <c r="C64" s="352">
        <v>3000</v>
      </c>
      <c r="D64" s="471">
        <f>POA!E3174</f>
        <v>0</v>
      </c>
      <c r="E64" s="45">
        <f t="shared" si="4"/>
        <v>0</v>
      </c>
      <c r="F64" s="46">
        <f t="shared" si="5"/>
        <v>0</v>
      </c>
      <c r="G64" s="45">
        <f t="shared" si="6"/>
        <v>0</v>
      </c>
    </row>
    <row r="65" spans="1:7" ht="15" customHeight="1">
      <c r="A65" s="477" t="s">
        <v>1293</v>
      </c>
      <c r="B65" s="478" t="s">
        <v>8715</v>
      </c>
      <c r="C65" s="353">
        <v>40000</v>
      </c>
      <c r="D65" s="479">
        <f>POA!E3198</f>
        <v>0</v>
      </c>
      <c r="E65" s="480">
        <f t="shared" si="4"/>
        <v>0</v>
      </c>
      <c r="F65" s="481">
        <f t="shared" si="5"/>
        <v>0</v>
      </c>
      <c r="G65" s="480">
        <f t="shared" si="6"/>
        <v>0</v>
      </c>
    </row>
    <row r="66" spans="1:7" ht="15" customHeight="1">
      <c r="A66" s="477" t="s">
        <v>1293</v>
      </c>
      <c r="B66" s="478" t="s">
        <v>8716</v>
      </c>
      <c r="C66" s="353">
        <v>35000</v>
      </c>
      <c r="D66" s="479">
        <f>POA!E3198</f>
        <v>0</v>
      </c>
      <c r="E66" s="480">
        <f t="shared" si="4"/>
        <v>0</v>
      </c>
      <c r="F66" s="481">
        <f t="shared" si="5"/>
        <v>0</v>
      </c>
      <c r="G66" s="480">
        <f t="shared" si="6"/>
        <v>0</v>
      </c>
    </row>
    <row r="67" spans="1:7">
      <c r="A67" s="147" t="s">
        <v>1316</v>
      </c>
      <c r="B67" s="147" t="s">
        <v>8717</v>
      </c>
      <c r="C67" s="349">
        <v>630</v>
      </c>
      <c r="D67" s="471">
        <f>POA!E3228</f>
        <v>0</v>
      </c>
      <c r="E67" s="45">
        <f t="shared" si="4"/>
        <v>0</v>
      </c>
      <c r="F67" s="46">
        <f t="shared" si="5"/>
        <v>0</v>
      </c>
      <c r="G67" s="45">
        <f t="shared" si="6"/>
        <v>0</v>
      </c>
    </row>
    <row r="68" spans="1:7">
      <c r="A68" s="100" t="s">
        <v>1320</v>
      </c>
      <c r="B68" s="141" t="s">
        <v>8718</v>
      </c>
      <c r="C68" s="350">
        <v>4000</v>
      </c>
      <c r="D68" s="471">
        <f>POA!E3238</f>
        <v>0</v>
      </c>
      <c r="E68" s="45">
        <f t="shared" si="4"/>
        <v>0</v>
      </c>
      <c r="F68" s="46">
        <f t="shared" si="5"/>
        <v>0</v>
      </c>
      <c r="G68" s="45">
        <f t="shared" si="6"/>
        <v>0</v>
      </c>
    </row>
    <row r="69" spans="1:7">
      <c r="A69" s="100" t="s">
        <v>1347</v>
      </c>
      <c r="B69" s="141" t="s">
        <v>8719</v>
      </c>
      <c r="C69" s="350">
        <v>4000</v>
      </c>
      <c r="D69" s="471">
        <f>POA!E3278</f>
        <v>0</v>
      </c>
      <c r="E69" s="45">
        <f t="shared" si="4"/>
        <v>0</v>
      </c>
      <c r="F69" s="46">
        <f t="shared" si="5"/>
        <v>0</v>
      </c>
      <c r="G69" s="45">
        <f t="shared" si="6"/>
        <v>0</v>
      </c>
    </row>
    <row r="70" spans="1:7">
      <c r="A70" s="244" t="s">
        <v>1359</v>
      </c>
      <c r="B70" s="473" t="s">
        <v>8720</v>
      </c>
      <c r="C70" s="354">
        <v>2000</v>
      </c>
      <c r="D70" s="471">
        <f>POA!E3293</f>
        <v>0</v>
      </c>
      <c r="E70" s="45">
        <f t="shared" ref="E70" si="7">C70*D70</f>
        <v>0</v>
      </c>
      <c r="F70" s="46">
        <f t="shared" ref="F70" si="8">D70/12</f>
        <v>0</v>
      </c>
      <c r="G70" s="45">
        <f t="shared" ref="G70" si="9">E70/12</f>
        <v>0</v>
      </c>
    </row>
    <row r="71" spans="1:7">
      <c r="A71" s="455" t="s">
        <v>1360</v>
      </c>
      <c r="B71" s="455" t="s">
        <v>8721</v>
      </c>
      <c r="C71" s="49">
        <v>650</v>
      </c>
      <c r="D71" s="471">
        <f>POA!E3294</f>
        <v>0</v>
      </c>
      <c r="E71" s="45">
        <f t="shared" si="4"/>
        <v>0</v>
      </c>
      <c r="F71" s="46">
        <f t="shared" si="5"/>
        <v>0</v>
      </c>
      <c r="G71" s="45">
        <f t="shared" si="6"/>
        <v>0</v>
      </c>
    </row>
    <row r="72" spans="1:7">
      <c r="A72" s="455" t="s">
        <v>1378</v>
      </c>
      <c r="B72" s="455" t="s">
        <v>8722</v>
      </c>
      <c r="C72" s="49">
        <v>1000</v>
      </c>
      <c r="D72" s="471">
        <f>POA!E3313</f>
        <v>0</v>
      </c>
      <c r="E72" s="45">
        <f t="shared" si="4"/>
        <v>0</v>
      </c>
      <c r="F72" s="46">
        <f t="shared" si="5"/>
        <v>0</v>
      </c>
      <c r="G72" s="45">
        <f t="shared" si="6"/>
        <v>0</v>
      </c>
    </row>
    <row r="73" spans="1:7">
      <c r="A73" s="139" t="s">
        <v>1420</v>
      </c>
      <c r="B73" s="141" t="s">
        <v>8723</v>
      </c>
      <c r="C73" s="349">
        <v>3921.35</v>
      </c>
      <c r="D73" s="471">
        <f>POA!E3363</f>
        <v>0</v>
      </c>
      <c r="E73" s="45">
        <f t="shared" si="4"/>
        <v>0</v>
      </c>
      <c r="F73" s="46">
        <f t="shared" si="5"/>
        <v>0</v>
      </c>
      <c r="G73" s="45">
        <f t="shared" si="6"/>
        <v>0</v>
      </c>
    </row>
    <row r="74" spans="1:7">
      <c r="A74" s="139" t="s">
        <v>1425</v>
      </c>
      <c r="B74" s="141" t="s">
        <v>8724</v>
      </c>
      <c r="C74" s="349">
        <v>2941.94</v>
      </c>
      <c r="D74" s="471">
        <f>POA!E3370</f>
        <v>0</v>
      </c>
      <c r="E74" s="45">
        <f t="shared" si="4"/>
        <v>0</v>
      </c>
      <c r="F74" s="46">
        <f t="shared" si="5"/>
        <v>0</v>
      </c>
      <c r="G74" s="45">
        <f t="shared" si="6"/>
        <v>0</v>
      </c>
    </row>
    <row r="75" spans="1:7">
      <c r="A75" s="472" t="s">
        <v>1428</v>
      </c>
      <c r="B75" s="473" t="s">
        <v>8725</v>
      </c>
      <c r="C75" s="49">
        <v>4831.8100000000004</v>
      </c>
      <c r="D75" s="471">
        <f>POA!E3373</f>
        <v>0</v>
      </c>
      <c r="E75" s="45">
        <f t="shared" si="4"/>
        <v>0</v>
      </c>
      <c r="F75" s="46">
        <f t="shared" si="5"/>
        <v>0</v>
      </c>
      <c r="G75" s="45">
        <f t="shared" si="6"/>
        <v>0</v>
      </c>
    </row>
    <row r="76" spans="1:7">
      <c r="A76" s="472" t="s">
        <v>1456</v>
      </c>
      <c r="B76" s="473" t="s">
        <v>8726</v>
      </c>
      <c r="C76" s="49">
        <v>2830</v>
      </c>
      <c r="D76" s="471">
        <f>POA!E3412</f>
        <v>0</v>
      </c>
      <c r="E76" s="45">
        <f t="shared" si="4"/>
        <v>0</v>
      </c>
      <c r="F76" s="46">
        <f t="shared" si="5"/>
        <v>0</v>
      </c>
      <c r="G76" s="45">
        <f t="shared" si="6"/>
        <v>0</v>
      </c>
    </row>
    <row r="77" spans="1:7">
      <c r="A77" s="139" t="s">
        <v>1458</v>
      </c>
      <c r="B77" s="141" t="s">
        <v>8727</v>
      </c>
      <c r="C77" s="349">
        <v>4178.16</v>
      </c>
      <c r="D77" s="471">
        <f>POA!E3414</f>
        <v>0</v>
      </c>
      <c r="E77" s="45">
        <f t="shared" si="4"/>
        <v>0</v>
      </c>
      <c r="F77" s="46">
        <f t="shared" si="5"/>
        <v>0</v>
      </c>
      <c r="G77" s="45">
        <f t="shared" si="6"/>
        <v>0</v>
      </c>
    </row>
    <row r="78" spans="1:7">
      <c r="A78" s="139" t="s">
        <v>1460</v>
      </c>
      <c r="B78" s="141" t="s">
        <v>8728</v>
      </c>
      <c r="C78" s="350">
        <v>6000</v>
      </c>
      <c r="D78" s="471">
        <f>POA!E3416</f>
        <v>0</v>
      </c>
      <c r="E78" s="45">
        <f t="shared" si="4"/>
        <v>0</v>
      </c>
      <c r="F78" s="46">
        <f t="shared" si="5"/>
        <v>0</v>
      </c>
      <c r="G78" s="45">
        <f t="shared" si="6"/>
        <v>0</v>
      </c>
    </row>
    <row r="79" spans="1:7">
      <c r="A79" s="472" t="s">
        <v>1470</v>
      </c>
      <c r="B79" s="473" t="s">
        <v>8729</v>
      </c>
      <c r="C79" s="49">
        <v>2934.61</v>
      </c>
      <c r="D79" s="471">
        <f>POA!E3447</f>
        <v>0</v>
      </c>
      <c r="E79" s="45">
        <f t="shared" si="4"/>
        <v>0</v>
      </c>
      <c r="F79" s="46">
        <f t="shared" si="5"/>
        <v>0</v>
      </c>
      <c r="G79" s="45">
        <f t="shared" si="6"/>
        <v>0</v>
      </c>
    </row>
    <row r="80" spans="1:7">
      <c r="A80" s="139" t="s">
        <v>1471</v>
      </c>
      <c r="B80" s="141" t="s">
        <v>8730</v>
      </c>
      <c r="C80" s="349">
        <v>2500</v>
      </c>
      <c r="D80" s="471">
        <f>POA!E3429</f>
        <v>0</v>
      </c>
      <c r="E80" s="45">
        <f t="shared" si="4"/>
        <v>0</v>
      </c>
      <c r="F80" s="46">
        <f t="shared" si="5"/>
        <v>0</v>
      </c>
      <c r="G80" s="45">
        <f t="shared" si="6"/>
        <v>0</v>
      </c>
    </row>
    <row r="81" spans="1:7">
      <c r="A81" s="139" t="s">
        <v>1474</v>
      </c>
      <c r="B81" s="141" t="s">
        <v>8731</v>
      </c>
      <c r="C81" s="349">
        <v>2660</v>
      </c>
      <c r="D81" s="471">
        <f>POA!E3434</f>
        <v>0</v>
      </c>
      <c r="E81" s="45">
        <f t="shared" si="4"/>
        <v>0</v>
      </c>
      <c r="F81" s="46">
        <f t="shared" si="5"/>
        <v>0</v>
      </c>
      <c r="G81" s="45">
        <f t="shared" si="6"/>
        <v>0</v>
      </c>
    </row>
    <row r="82" spans="1:7">
      <c r="A82" s="139" t="s">
        <v>1476</v>
      </c>
      <c r="B82" s="141" t="s">
        <v>8732</v>
      </c>
      <c r="C82" s="349">
        <v>2570</v>
      </c>
      <c r="D82" s="471">
        <f>POA!E3436</f>
        <v>0</v>
      </c>
      <c r="E82" s="45">
        <f t="shared" si="4"/>
        <v>0</v>
      </c>
      <c r="F82" s="46">
        <f t="shared" si="5"/>
        <v>0</v>
      </c>
      <c r="G82" s="45">
        <f t="shared" si="6"/>
        <v>0</v>
      </c>
    </row>
    <row r="83" spans="1:7">
      <c r="A83" s="139" t="s">
        <v>1483</v>
      </c>
      <c r="B83" s="141" t="s">
        <v>8733</v>
      </c>
      <c r="C83" s="349">
        <v>1500</v>
      </c>
      <c r="D83" s="471">
        <f>POA!E3443</f>
        <v>0</v>
      </c>
      <c r="E83" s="45">
        <f t="shared" si="4"/>
        <v>0</v>
      </c>
      <c r="F83" s="46">
        <f t="shared" si="5"/>
        <v>0</v>
      </c>
      <c r="G83" s="45">
        <f t="shared" si="6"/>
        <v>0</v>
      </c>
    </row>
    <row r="84" spans="1:7">
      <c r="A84" s="482" t="s">
        <v>1595</v>
      </c>
      <c r="B84" s="482" t="s">
        <v>8044</v>
      </c>
      <c r="C84" s="49">
        <v>1043.5</v>
      </c>
      <c r="D84" s="471">
        <f>POA!E3597</f>
        <v>0</v>
      </c>
      <c r="E84" s="45">
        <f t="shared" si="4"/>
        <v>0</v>
      </c>
      <c r="F84" s="46">
        <f t="shared" si="5"/>
        <v>0</v>
      </c>
      <c r="G84" s="45">
        <f t="shared" si="6"/>
        <v>0</v>
      </c>
    </row>
    <row r="85" spans="1:7">
      <c r="A85" s="462" t="s">
        <v>1597</v>
      </c>
      <c r="B85" s="462" t="s">
        <v>8045</v>
      </c>
      <c r="C85" s="49">
        <v>1043.5</v>
      </c>
      <c r="D85" s="471">
        <f>POA!E3598</f>
        <v>0</v>
      </c>
      <c r="E85" s="45">
        <f t="shared" si="4"/>
        <v>0</v>
      </c>
      <c r="F85" s="46">
        <f t="shared" si="5"/>
        <v>0</v>
      </c>
      <c r="G85" s="45">
        <f t="shared" si="6"/>
        <v>0</v>
      </c>
    </row>
    <row r="86" spans="1:7">
      <c r="A86" s="756" t="s">
        <v>8050</v>
      </c>
      <c r="B86" s="756"/>
      <c r="C86" s="342">
        <f>SUM(C39:C85)</f>
        <v>192575.41999999998</v>
      </c>
      <c r="D86" s="343">
        <f>SUM(D39:D85)</f>
        <v>0</v>
      </c>
      <c r="E86" s="344">
        <f>SUM(E39:E85)</f>
        <v>0</v>
      </c>
      <c r="F86" s="343">
        <f>SUM(F39:F85)</f>
        <v>0</v>
      </c>
      <c r="G86" s="344">
        <f>SUM(G39:G85)</f>
        <v>0</v>
      </c>
    </row>
    <row r="87" spans="1:7">
      <c r="A87" s="761" t="s">
        <v>7188</v>
      </c>
      <c r="B87" s="762"/>
      <c r="C87" s="762"/>
      <c r="D87" s="762"/>
      <c r="E87" s="762"/>
      <c r="F87" s="762"/>
      <c r="G87" s="763"/>
    </row>
    <row r="88" spans="1:7">
      <c r="A88" s="147" t="s">
        <v>1653</v>
      </c>
      <c r="B88" s="147" t="s">
        <v>8734</v>
      </c>
      <c r="C88" s="349">
        <v>3305.04</v>
      </c>
      <c r="D88" s="471">
        <f>POA!E3672</f>
        <v>0</v>
      </c>
      <c r="E88" s="45">
        <f t="shared" si="4"/>
        <v>0</v>
      </c>
      <c r="F88" s="46">
        <f t="shared" si="5"/>
        <v>0</v>
      </c>
      <c r="G88" s="45">
        <f t="shared" si="6"/>
        <v>0</v>
      </c>
    </row>
    <row r="89" spans="1:7">
      <c r="A89" s="483" t="s">
        <v>1674</v>
      </c>
      <c r="B89" s="147" t="s">
        <v>8735</v>
      </c>
      <c r="C89" s="355">
        <v>14120.68</v>
      </c>
      <c r="D89" s="471">
        <f>POA!E3694</f>
        <v>0</v>
      </c>
      <c r="E89" s="45">
        <f t="shared" si="4"/>
        <v>0</v>
      </c>
      <c r="F89" s="46">
        <f t="shared" si="5"/>
        <v>0</v>
      </c>
      <c r="G89" s="45">
        <f t="shared" si="6"/>
        <v>0</v>
      </c>
    </row>
    <row r="90" spans="1:7">
      <c r="A90" s="147" t="s">
        <v>1675</v>
      </c>
      <c r="B90" s="147" t="s">
        <v>8736</v>
      </c>
      <c r="C90" s="349">
        <v>10223.799999999999</v>
      </c>
      <c r="D90" s="471">
        <f>POA!E3695</f>
        <v>0</v>
      </c>
      <c r="E90" s="45">
        <f t="shared" si="4"/>
        <v>0</v>
      </c>
      <c r="F90" s="46">
        <f t="shared" si="5"/>
        <v>0</v>
      </c>
      <c r="G90" s="45">
        <f t="shared" si="6"/>
        <v>0</v>
      </c>
    </row>
    <row r="91" spans="1:7">
      <c r="A91" s="147" t="s">
        <v>1680</v>
      </c>
      <c r="B91" s="147" t="s">
        <v>8737</v>
      </c>
      <c r="C91" s="349">
        <v>3305.04</v>
      </c>
      <c r="D91" s="471">
        <f>POA!E3700</f>
        <v>0</v>
      </c>
      <c r="E91" s="45">
        <f t="shared" si="4"/>
        <v>0</v>
      </c>
      <c r="F91" s="46">
        <f t="shared" si="5"/>
        <v>0</v>
      </c>
      <c r="G91" s="45">
        <f t="shared" si="6"/>
        <v>0</v>
      </c>
    </row>
    <row r="92" spans="1:7">
      <c r="A92" s="147" t="s">
        <v>1687</v>
      </c>
      <c r="B92" s="147" t="s">
        <v>8738</v>
      </c>
      <c r="C92" s="349">
        <v>14000</v>
      </c>
      <c r="D92" s="471">
        <f>POA!E3708</f>
        <v>0</v>
      </c>
      <c r="E92" s="45">
        <f t="shared" si="4"/>
        <v>0</v>
      </c>
      <c r="F92" s="46">
        <f t="shared" si="5"/>
        <v>0</v>
      </c>
      <c r="G92" s="45">
        <f t="shared" si="6"/>
        <v>0</v>
      </c>
    </row>
    <row r="93" spans="1:7">
      <c r="A93" s="147" t="s">
        <v>1688</v>
      </c>
      <c r="B93" s="147" t="s">
        <v>8739</v>
      </c>
      <c r="C93" s="349">
        <v>14000</v>
      </c>
      <c r="D93" s="471">
        <f>POA!E3710</f>
        <v>0</v>
      </c>
      <c r="E93" s="45">
        <f t="shared" si="4"/>
        <v>0</v>
      </c>
      <c r="F93" s="46">
        <f t="shared" si="5"/>
        <v>0</v>
      </c>
      <c r="G93" s="45">
        <f t="shared" si="6"/>
        <v>0</v>
      </c>
    </row>
    <row r="94" spans="1:7">
      <c r="A94" s="100" t="s">
        <v>1762</v>
      </c>
      <c r="B94" s="141" t="s">
        <v>8740</v>
      </c>
      <c r="C94" s="356">
        <v>3000</v>
      </c>
      <c r="D94" s="471">
        <f>POA!E3843</f>
        <v>0</v>
      </c>
      <c r="E94" s="45">
        <f t="shared" si="4"/>
        <v>0</v>
      </c>
      <c r="F94" s="46">
        <f t="shared" si="5"/>
        <v>0</v>
      </c>
      <c r="G94" s="45">
        <f t="shared" si="6"/>
        <v>0</v>
      </c>
    </row>
    <row r="95" spans="1:7">
      <c r="A95" s="100" t="s">
        <v>1764</v>
      </c>
      <c r="B95" s="141" t="s">
        <v>8741</v>
      </c>
      <c r="C95" s="356">
        <v>1848.48</v>
      </c>
      <c r="D95" s="471">
        <f>POA!E3845</f>
        <v>0</v>
      </c>
      <c r="E95" s="45">
        <f t="shared" si="4"/>
        <v>0</v>
      </c>
      <c r="F95" s="46">
        <f t="shared" si="5"/>
        <v>0</v>
      </c>
      <c r="G95" s="45">
        <f t="shared" si="6"/>
        <v>0</v>
      </c>
    </row>
    <row r="96" spans="1:7">
      <c r="A96" s="100" t="s">
        <v>1766</v>
      </c>
      <c r="B96" s="141" t="s">
        <v>8742</v>
      </c>
      <c r="C96" s="356">
        <v>998.53</v>
      </c>
      <c r="D96" s="471">
        <f>POA!E3847</f>
        <v>0</v>
      </c>
      <c r="E96" s="45">
        <f t="shared" si="4"/>
        <v>0</v>
      </c>
      <c r="F96" s="46">
        <f t="shared" si="5"/>
        <v>0</v>
      </c>
      <c r="G96" s="45">
        <f t="shared" si="6"/>
        <v>0</v>
      </c>
    </row>
    <row r="97" spans="1:7">
      <c r="A97" s="100" t="s">
        <v>1818</v>
      </c>
      <c r="B97" s="141" t="s">
        <v>8743</v>
      </c>
      <c r="C97" s="349">
        <v>2000</v>
      </c>
      <c r="D97" s="471">
        <f>POA!E3912</f>
        <v>0</v>
      </c>
      <c r="E97" s="45">
        <f t="shared" si="4"/>
        <v>0</v>
      </c>
      <c r="F97" s="46">
        <f t="shared" si="5"/>
        <v>0</v>
      </c>
      <c r="G97" s="45">
        <f t="shared" si="6"/>
        <v>0</v>
      </c>
    </row>
    <row r="98" spans="1:7">
      <c r="A98" s="100" t="s">
        <v>1819</v>
      </c>
      <c r="B98" s="141" t="s">
        <v>8744</v>
      </c>
      <c r="C98" s="349">
        <v>2000</v>
      </c>
      <c r="D98" s="471">
        <f>POA!E3913</f>
        <v>0</v>
      </c>
      <c r="E98" s="45">
        <f t="shared" si="4"/>
        <v>0</v>
      </c>
      <c r="F98" s="46">
        <f t="shared" si="5"/>
        <v>0</v>
      </c>
      <c r="G98" s="45">
        <f t="shared" si="6"/>
        <v>0</v>
      </c>
    </row>
    <row r="99" spans="1:7">
      <c r="A99" s="100" t="s">
        <v>1820</v>
      </c>
      <c r="B99" s="141" t="s">
        <v>8745</v>
      </c>
      <c r="C99" s="349">
        <v>2000</v>
      </c>
      <c r="D99" s="471">
        <f>POA!E3914</f>
        <v>0</v>
      </c>
      <c r="E99" s="45">
        <f t="shared" si="4"/>
        <v>0</v>
      </c>
      <c r="F99" s="46">
        <f t="shared" si="5"/>
        <v>0</v>
      </c>
      <c r="G99" s="45">
        <f t="shared" si="6"/>
        <v>0</v>
      </c>
    </row>
    <row r="100" spans="1:7">
      <c r="A100" s="101" t="s">
        <v>1829</v>
      </c>
      <c r="B100" s="100" t="s">
        <v>7899</v>
      </c>
      <c r="C100" s="349">
        <v>6182.76</v>
      </c>
      <c r="D100" s="471">
        <f>POA!E3929</f>
        <v>0</v>
      </c>
      <c r="E100" s="45">
        <f t="shared" si="4"/>
        <v>0</v>
      </c>
      <c r="F100" s="46">
        <f t="shared" si="5"/>
        <v>0</v>
      </c>
      <c r="G100" s="45">
        <f t="shared" si="6"/>
        <v>0</v>
      </c>
    </row>
    <row r="101" spans="1:7">
      <c r="A101" s="101" t="s">
        <v>1830</v>
      </c>
      <c r="B101" s="100" t="s">
        <v>7900</v>
      </c>
      <c r="C101" s="349">
        <v>9570</v>
      </c>
      <c r="D101" s="471">
        <f>POA!E3930</f>
        <v>0</v>
      </c>
      <c r="E101" s="45">
        <f t="shared" si="4"/>
        <v>0</v>
      </c>
      <c r="F101" s="46">
        <f t="shared" si="5"/>
        <v>0</v>
      </c>
      <c r="G101" s="45">
        <f t="shared" si="6"/>
        <v>0</v>
      </c>
    </row>
    <row r="102" spans="1:7">
      <c r="A102" s="101" t="s">
        <v>3072</v>
      </c>
      <c r="B102" s="100" t="s">
        <v>7901</v>
      </c>
      <c r="C102" s="349">
        <v>12148.57</v>
      </c>
      <c r="D102" s="471">
        <f>POA!E3932</f>
        <v>0</v>
      </c>
      <c r="E102" s="45">
        <f t="shared" si="4"/>
        <v>0</v>
      </c>
      <c r="F102" s="46">
        <f t="shared" si="5"/>
        <v>0</v>
      </c>
      <c r="G102" s="45">
        <f t="shared" si="6"/>
        <v>0</v>
      </c>
    </row>
    <row r="103" spans="1:7">
      <c r="A103" s="101" t="s">
        <v>1831</v>
      </c>
      <c r="B103" s="100" t="s">
        <v>7902</v>
      </c>
      <c r="C103" s="349">
        <v>13100</v>
      </c>
      <c r="D103" s="471">
        <f>POA!E3933</f>
        <v>0</v>
      </c>
      <c r="E103" s="45">
        <f t="shared" si="4"/>
        <v>0</v>
      </c>
      <c r="F103" s="46">
        <f t="shared" si="5"/>
        <v>0</v>
      </c>
      <c r="G103" s="45">
        <f t="shared" si="6"/>
        <v>0</v>
      </c>
    </row>
    <row r="104" spans="1:7">
      <c r="A104" s="100" t="s">
        <v>1840</v>
      </c>
      <c r="B104" s="141" t="s">
        <v>8746</v>
      </c>
      <c r="C104" s="349">
        <v>2427.79</v>
      </c>
      <c r="D104" s="471">
        <f>POA!E3954</f>
        <v>0</v>
      </c>
      <c r="E104" s="45">
        <f t="shared" si="4"/>
        <v>0</v>
      </c>
      <c r="F104" s="46">
        <f t="shared" si="5"/>
        <v>0</v>
      </c>
      <c r="G104" s="45">
        <f t="shared" si="6"/>
        <v>0</v>
      </c>
    </row>
    <row r="105" spans="1:7" ht="15" customHeight="1">
      <c r="A105" s="139" t="s">
        <v>1842</v>
      </c>
      <c r="B105" s="141" t="s">
        <v>8747</v>
      </c>
      <c r="C105" s="349">
        <v>3000</v>
      </c>
      <c r="D105" s="471">
        <f>POA!E3957</f>
        <v>0</v>
      </c>
      <c r="E105" s="45">
        <f t="shared" si="4"/>
        <v>0</v>
      </c>
      <c r="F105" s="46">
        <f t="shared" si="5"/>
        <v>0</v>
      </c>
      <c r="G105" s="45">
        <f t="shared" si="6"/>
        <v>0</v>
      </c>
    </row>
    <row r="106" spans="1:7" ht="15" customHeight="1">
      <c r="A106" s="477" t="s">
        <v>1894</v>
      </c>
      <c r="B106" s="478" t="s">
        <v>8748</v>
      </c>
      <c r="C106" s="353">
        <v>35000</v>
      </c>
      <c r="D106" s="479">
        <f>POA!E4073</f>
        <v>0</v>
      </c>
      <c r="E106" s="480">
        <f t="shared" si="4"/>
        <v>0</v>
      </c>
      <c r="F106" s="481">
        <f t="shared" si="5"/>
        <v>0</v>
      </c>
      <c r="G106" s="480">
        <f t="shared" si="6"/>
        <v>0</v>
      </c>
    </row>
    <row r="107" spans="1:7" ht="15" customHeight="1">
      <c r="A107" s="477" t="s">
        <v>1894</v>
      </c>
      <c r="B107" s="478" t="s">
        <v>8749</v>
      </c>
      <c r="C107" s="353">
        <v>40000</v>
      </c>
      <c r="D107" s="479">
        <f>POA!E4073</f>
        <v>0</v>
      </c>
      <c r="E107" s="480">
        <f t="shared" si="4"/>
        <v>0</v>
      </c>
      <c r="F107" s="481">
        <f t="shared" si="5"/>
        <v>0</v>
      </c>
      <c r="G107" s="480">
        <f t="shared" si="6"/>
        <v>0</v>
      </c>
    </row>
    <row r="108" spans="1:7" ht="15" customHeight="1">
      <c r="A108" s="100" t="s">
        <v>1895</v>
      </c>
      <c r="B108" s="141" t="s">
        <v>8750</v>
      </c>
      <c r="C108" s="350">
        <v>42000</v>
      </c>
      <c r="D108" s="471">
        <f>POA!E4074</f>
        <v>0</v>
      </c>
      <c r="E108" s="45">
        <f t="shared" si="4"/>
        <v>0</v>
      </c>
      <c r="F108" s="46">
        <f t="shared" si="5"/>
        <v>0</v>
      </c>
      <c r="G108" s="45">
        <f t="shared" si="6"/>
        <v>0</v>
      </c>
    </row>
    <row r="109" spans="1:7" ht="15" customHeight="1">
      <c r="A109" s="477" t="s">
        <v>1896</v>
      </c>
      <c r="B109" s="478" t="s">
        <v>8751</v>
      </c>
      <c r="C109" s="353">
        <v>35000</v>
      </c>
      <c r="D109" s="479">
        <f>POA!E4075</f>
        <v>0</v>
      </c>
      <c r="E109" s="480">
        <f t="shared" si="4"/>
        <v>0</v>
      </c>
      <c r="F109" s="481">
        <f t="shared" si="5"/>
        <v>0</v>
      </c>
      <c r="G109" s="480">
        <f t="shared" si="6"/>
        <v>0</v>
      </c>
    </row>
    <row r="110" spans="1:7" ht="15" customHeight="1">
      <c r="A110" s="477" t="s">
        <v>1896</v>
      </c>
      <c r="B110" s="478" t="s">
        <v>8752</v>
      </c>
      <c r="C110" s="353">
        <v>40000</v>
      </c>
      <c r="D110" s="479">
        <f>POA!E4075</f>
        <v>0</v>
      </c>
      <c r="E110" s="480">
        <f t="shared" si="4"/>
        <v>0</v>
      </c>
      <c r="F110" s="481">
        <f t="shared" si="5"/>
        <v>0</v>
      </c>
      <c r="G110" s="480">
        <f t="shared" si="6"/>
        <v>0</v>
      </c>
    </row>
    <row r="111" spans="1:7" ht="15" customHeight="1">
      <c r="A111" s="139" t="s">
        <v>1897</v>
      </c>
      <c r="B111" s="141" t="s">
        <v>8753</v>
      </c>
      <c r="C111" s="349">
        <v>1200</v>
      </c>
      <c r="D111" s="471">
        <f>POA!E4077</f>
        <v>0</v>
      </c>
      <c r="E111" s="45">
        <f t="shared" si="4"/>
        <v>0</v>
      </c>
      <c r="F111" s="46">
        <f t="shared" si="5"/>
        <v>0</v>
      </c>
      <c r="G111" s="45">
        <f t="shared" si="6"/>
        <v>0</v>
      </c>
    </row>
    <row r="112" spans="1:7" ht="15" customHeight="1">
      <c r="A112" s="139" t="s">
        <v>1906</v>
      </c>
      <c r="B112" s="141" t="s">
        <v>8754</v>
      </c>
      <c r="C112" s="350">
        <v>45000</v>
      </c>
      <c r="D112" s="471">
        <f>POA!E4088</f>
        <v>0</v>
      </c>
      <c r="E112" s="45">
        <f t="shared" si="4"/>
        <v>0</v>
      </c>
      <c r="F112" s="46">
        <f t="shared" si="5"/>
        <v>0</v>
      </c>
      <c r="G112" s="45">
        <f t="shared" si="6"/>
        <v>0</v>
      </c>
    </row>
    <row r="113" spans="1:7" ht="15" customHeight="1">
      <c r="A113" s="100" t="s">
        <v>1348</v>
      </c>
      <c r="B113" s="141" t="s">
        <v>8755</v>
      </c>
      <c r="C113" s="350">
        <v>4000</v>
      </c>
      <c r="D113" s="471">
        <f>POA!E4094</f>
        <v>0</v>
      </c>
      <c r="E113" s="45">
        <f t="shared" si="4"/>
        <v>0</v>
      </c>
      <c r="F113" s="46">
        <f t="shared" si="5"/>
        <v>0</v>
      </c>
      <c r="G113" s="45">
        <f t="shared" si="6"/>
        <v>0</v>
      </c>
    </row>
    <row r="114" spans="1:7" ht="15" customHeight="1">
      <c r="A114" s="139" t="s">
        <v>1950</v>
      </c>
      <c r="B114" s="141" t="s">
        <v>8756</v>
      </c>
      <c r="C114" s="349">
        <v>6000</v>
      </c>
      <c r="D114" s="471">
        <f>POA!E4190</f>
        <v>0</v>
      </c>
      <c r="E114" s="45">
        <f t="shared" ref="E114:E121" si="10">C114*D114</f>
        <v>0</v>
      </c>
      <c r="F114" s="46">
        <f t="shared" ref="F114:G121" si="11">D114/12</f>
        <v>0</v>
      </c>
      <c r="G114" s="45">
        <f t="shared" si="11"/>
        <v>0</v>
      </c>
    </row>
    <row r="115" spans="1:7" ht="15" customHeight="1">
      <c r="A115" s="139" t="s">
        <v>1953</v>
      </c>
      <c r="B115" s="141" t="s">
        <v>8757</v>
      </c>
      <c r="C115" s="349">
        <v>5000</v>
      </c>
      <c r="D115" s="471">
        <f>POA!E4193</f>
        <v>0</v>
      </c>
      <c r="E115" s="45">
        <f t="shared" si="10"/>
        <v>0</v>
      </c>
      <c r="F115" s="46">
        <f t="shared" si="11"/>
        <v>0</v>
      </c>
      <c r="G115" s="45">
        <f t="shared" si="11"/>
        <v>0</v>
      </c>
    </row>
    <row r="116" spans="1:7" ht="15" customHeight="1">
      <c r="A116" s="139" t="s">
        <v>1956</v>
      </c>
      <c r="B116" s="141" t="s">
        <v>8758</v>
      </c>
      <c r="C116" s="349">
        <v>3800</v>
      </c>
      <c r="D116" s="471">
        <f>POA!E4196</f>
        <v>0</v>
      </c>
      <c r="E116" s="45">
        <f t="shared" si="10"/>
        <v>0</v>
      </c>
      <c r="F116" s="46">
        <f t="shared" si="11"/>
        <v>0</v>
      </c>
      <c r="G116" s="45">
        <f t="shared" si="11"/>
        <v>0</v>
      </c>
    </row>
    <row r="117" spans="1:7" ht="15" customHeight="1">
      <c r="A117" s="139" t="s">
        <v>3378</v>
      </c>
      <c r="B117" s="141" t="s">
        <v>8759</v>
      </c>
      <c r="C117" s="349">
        <v>6000</v>
      </c>
      <c r="D117" s="471">
        <f>POA!E4200</f>
        <v>0</v>
      </c>
      <c r="E117" s="45">
        <f t="shared" si="10"/>
        <v>0</v>
      </c>
      <c r="F117" s="46">
        <f t="shared" si="11"/>
        <v>0</v>
      </c>
      <c r="G117" s="45">
        <f t="shared" si="11"/>
        <v>0</v>
      </c>
    </row>
    <row r="118" spans="1:7" ht="15" customHeight="1">
      <c r="A118" s="139" t="s">
        <v>3382</v>
      </c>
      <c r="B118" s="141" t="s">
        <v>8760</v>
      </c>
      <c r="C118" s="349">
        <v>300</v>
      </c>
      <c r="D118" s="471">
        <f>POA!E4208</f>
        <v>0</v>
      </c>
      <c r="E118" s="45">
        <f t="shared" si="10"/>
        <v>0</v>
      </c>
      <c r="F118" s="46">
        <f t="shared" si="11"/>
        <v>0</v>
      </c>
      <c r="G118" s="45">
        <f t="shared" si="11"/>
        <v>0</v>
      </c>
    </row>
    <row r="119" spans="1:7" ht="15" customHeight="1">
      <c r="A119" s="139" t="s">
        <v>1962</v>
      </c>
      <c r="B119" s="141" t="s">
        <v>8761</v>
      </c>
      <c r="C119" s="349">
        <v>1000</v>
      </c>
      <c r="D119" s="471">
        <f>POA!E4216</f>
        <v>0</v>
      </c>
      <c r="E119" s="45">
        <f t="shared" si="10"/>
        <v>0</v>
      </c>
      <c r="F119" s="46">
        <f t="shared" si="11"/>
        <v>0</v>
      </c>
      <c r="G119" s="45">
        <f t="shared" si="11"/>
        <v>0</v>
      </c>
    </row>
    <row r="120" spans="1:7">
      <c r="A120" s="100" t="s">
        <v>3402</v>
      </c>
      <c r="B120" s="141" t="s">
        <v>8762</v>
      </c>
      <c r="C120" s="349">
        <v>7000</v>
      </c>
      <c r="D120" s="471">
        <f>POA!E4256</f>
        <v>0</v>
      </c>
      <c r="E120" s="45">
        <f t="shared" si="10"/>
        <v>0</v>
      </c>
      <c r="F120" s="46">
        <f t="shared" si="11"/>
        <v>0</v>
      </c>
      <c r="G120" s="45">
        <f t="shared" si="11"/>
        <v>0</v>
      </c>
    </row>
    <row r="121" spans="1:7">
      <c r="A121" s="139" t="s">
        <v>7337</v>
      </c>
      <c r="B121" s="141" t="s">
        <v>7475</v>
      </c>
      <c r="C121" s="349">
        <v>6200</v>
      </c>
      <c r="D121" s="471">
        <v>0</v>
      </c>
      <c r="E121" s="45">
        <f t="shared" si="10"/>
        <v>0</v>
      </c>
      <c r="F121" s="46">
        <f t="shared" si="11"/>
        <v>0</v>
      </c>
      <c r="G121" s="45">
        <f t="shared" si="11"/>
        <v>0</v>
      </c>
    </row>
    <row r="122" spans="1:7">
      <c r="A122" s="756" t="s">
        <v>7871</v>
      </c>
      <c r="B122" s="756"/>
      <c r="C122" s="242">
        <f>SUM(C88:C121)</f>
        <v>394730.69</v>
      </c>
      <c r="D122" s="243">
        <f>SUM(D88:D121)</f>
        <v>0</v>
      </c>
      <c r="E122" s="242">
        <f>SUM(E88:E121)</f>
        <v>0</v>
      </c>
      <c r="F122" s="243">
        <f>SUM(F88:F121)</f>
        <v>0</v>
      </c>
      <c r="G122" s="242">
        <f>SUM(G88:G121)</f>
        <v>0</v>
      </c>
    </row>
    <row r="123" spans="1:7">
      <c r="A123" s="10"/>
      <c r="B123" s="10"/>
      <c r="C123" s="287"/>
      <c r="D123" s="288"/>
      <c r="E123" s="154"/>
      <c r="F123" s="155"/>
      <c r="G123" s="154"/>
    </row>
    <row r="124" spans="1:7">
      <c r="A124" s="756" t="s">
        <v>7189</v>
      </c>
      <c r="B124" s="756"/>
      <c r="C124" s="756"/>
      <c r="D124" s="243">
        <f>D24+D32+D86+D122</f>
        <v>0</v>
      </c>
      <c r="E124" s="242">
        <f>E24+E32+E86+E122</f>
        <v>0</v>
      </c>
      <c r="F124" s="243">
        <f>F24+F32+F86+F122</f>
        <v>0</v>
      </c>
      <c r="G124" s="242">
        <f>G24+G32+G86+G122</f>
        <v>0</v>
      </c>
    </row>
    <row r="126" spans="1:7">
      <c r="A126" s="572" t="s">
        <v>7190</v>
      </c>
      <c r="B126" s="572"/>
      <c r="C126" s="564" t="s">
        <v>7184</v>
      </c>
      <c r="D126" s="570" t="str">
        <f>POA!B$6</f>
        <v>CNES_ESTABELECIMENTO</v>
      </c>
      <c r="E126" s="570"/>
      <c r="F126" s="570"/>
      <c r="G126" s="570"/>
    </row>
    <row r="127" spans="1:7" ht="22.5">
      <c r="A127" s="572"/>
      <c r="B127" s="572"/>
      <c r="C127" s="564"/>
      <c r="D127" s="58" t="s">
        <v>12</v>
      </c>
      <c r="E127" s="59" t="s">
        <v>3815</v>
      </c>
      <c r="F127" s="60" t="s">
        <v>3756</v>
      </c>
      <c r="G127" s="59" t="s">
        <v>3814</v>
      </c>
    </row>
    <row r="128" spans="1:7">
      <c r="A128" s="484" t="s">
        <v>30</v>
      </c>
      <c r="B128" s="485" t="s">
        <v>8763</v>
      </c>
      <c r="C128" s="494">
        <v>550</v>
      </c>
      <c r="D128" s="216">
        <f>POA!E$57</f>
        <v>0</v>
      </c>
      <c r="E128" s="45">
        <f t="shared" ref="E128:E143" si="12">C128*D128</f>
        <v>0</v>
      </c>
      <c r="F128" s="46">
        <f t="shared" ref="F128:G143" si="13">D128/12</f>
        <v>0</v>
      </c>
      <c r="G128" s="45">
        <f t="shared" si="13"/>
        <v>0</v>
      </c>
    </row>
    <row r="129" spans="1:7">
      <c r="A129" s="484" t="s">
        <v>502</v>
      </c>
      <c r="B129" s="486" t="s">
        <v>8764</v>
      </c>
      <c r="C129" s="466">
        <v>300</v>
      </c>
      <c r="D129" s="216">
        <f>POA!E$1474</f>
        <v>0</v>
      </c>
      <c r="E129" s="45">
        <f t="shared" ref="E129:E131" si="14">C129*D129</f>
        <v>0</v>
      </c>
      <c r="F129" s="46">
        <f t="shared" ref="F129:F131" si="15">D129/12</f>
        <v>0</v>
      </c>
      <c r="G129" s="45">
        <f t="shared" ref="G129:G131" si="16">E129/12</f>
        <v>0</v>
      </c>
    </row>
    <row r="130" spans="1:7">
      <c r="A130" s="484" t="s">
        <v>7309</v>
      </c>
      <c r="B130" s="486" t="s">
        <v>8053</v>
      </c>
      <c r="C130" s="466">
        <v>350</v>
      </c>
      <c r="D130" s="216">
        <v>0</v>
      </c>
      <c r="E130" s="45">
        <f t="shared" si="14"/>
        <v>0</v>
      </c>
      <c r="F130" s="46">
        <f t="shared" si="15"/>
        <v>0</v>
      </c>
      <c r="G130" s="45">
        <f t="shared" si="16"/>
        <v>0</v>
      </c>
    </row>
    <row r="131" spans="1:7">
      <c r="A131" s="484" t="s">
        <v>7310</v>
      </c>
      <c r="B131" s="486" t="s">
        <v>8054</v>
      </c>
      <c r="C131" s="466">
        <v>500</v>
      </c>
      <c r="D131" s="216">
        <v>0</v>
      </c>
      <c r="E131" s="45">
        <f t="shared" si="14"/>
        <v>0</v>
      </c>
      <c r="F131" s="46">
        <f t="shared" si="15"/>
        <v>0</v>
      </c>
      <c r="G131" s="45">
        <f t="shared" si="16"/>
        <v>0</v>
      </c>
    </row>
    <row r="132" spans="1:7">
      <c r="A132" s="100" t="s">
        <v>2567</v>
      </c>
      <c r="B132" s="100" t="s">
        <v>3948</v>
      </c>
      <c r="C132" s="466">
        <v>12500</v>
      </c>
      <c r="D132" s="216">
        <f>POA!E$709</f>
        <v>0</v>
      </c>
      <c r="E132" s="45">
        <f>C132*D132</f>
        <v>0</v>
      </c>
      <c r="F132" s="46">
        <f t="shared" ref="F132" si="17">D132/12</f>
        <v>0</v>
      </c>
      <c r="G132" s="45">
        <f t="shared" ref="G132" si="18">E132/12</f>
        <v>0</v>
      </c>
    </row>
    <row r="133" spans="1:7">
      <c r="A133" s="14" t="s">
        <v>397</v>
      </c>
      <c r="B133" s="15" t="s">
        <v>398</v>
      </c>
      <c r="C133" s="494">
        <v>650</v>
      </c>
      <c r="D133" s="219">
        <f>POA!E$710</f>
        <v>0</v>
      </c>
      <c r="E133" s="45">
        <f t="shared" si="12"/>
        <v>0</v>
      </c>
      <c r="F133" s="46">
        <f t="shared" si="13"/>
        <v>0</v>
      </c>
      <c r="G133" s="45">
        <f t="shared" si="13"/>
        <v>0</v>
      </c>
    </row>
    <row r="134" spans="1:7">
      <c r="A134" s="14" t="s">
        <v>399</v>
      </c>
      <c r="B134" s="15" t="s">
        <v>400</v>
      </c>
      <c r="C134" s="495">
        <v>242</v>
      </c>
      <c r="D134" s="219">
        <f>POA!E$711</f>
        <v>0</v>
      </c>
      <c r="E134" s="45">
        <f t="shared" si="12"/>
        <v>0</v>
      </c>
      <c r="F134" s="46">
        <f t="shared" si="13"/>
        <v>0</v>
      </c>
      <c r="G134" s="45">
        <f t="shared" si="13"/>
        <v>0</v>
      </c>
    </row>
    <row r="135" spans="1:7">
      <c r="A135" s="14" t="s">
        <v>403</v>
      </c>
      <c r="B135" s="15" t="s">
        <v>8765</v>
      </c>
      <c r="C135" s="494">
        <v>300</v>
      </c>
      <c r="D135" s="219">
        <f>POA!E$716</f>
        <v>0</v>
      </c>
      <c r="E135" s="45">
        <f t="shared" si="12"/>
        <v>0</v>
      </c>
      <c r="F135" s="46">
        <f t="shared" si="13"/>
        <v>0</v>
      </c>
      <c r="G135" s="45">
        <f t="shared" si="13"/>
        <v>0</v>
      </c>
    </row>
    <row r="136" spans="1:7">
      <c r="A136" s="100" t="s">
        <v>582</v>
      </c>
      <c r="B136" s="141" t="s">
        <v>8766</v>
      </c>
      <c r="C136" s="494">
        <v>1200</v>
      </c>
      <c r="D136" s="471">
        <f>POA!E1619</f>
        <v>0</v>
      </c>
      <c r="E136" s="45">
        <f t="shared" si="12"/>
        <v>0</v>
      </c>
      <c r="F136" s="46">
        <f t="shared" si="13"/>
        <v>0</v>
      </c>
      <c r="G136" s="45">
        <f t="shared" si="13"/>
        <v>0</v>
      </c>
    </row>
    <row r="137" spans="1:7">
      <c r="A137" s="57" t="s">
        <v>415</v>
      </c>
      <c r="B137" s="117" t="s">
        <v>6094</v>
      </c>
      <c r="C137" s="495">
        <v>282</v>
      </c>
      <c r="D137" s="219">
        <f>POA!E$753</f>
        <v>0</v>
      </c>
      <c r="E137" s="45">
        <f t="shared" si="12"/>
        <v>0</v>
      </c>
      <c r="F137" s="46">
        <f t="shared" si="13"/>
        <v>0</v>
      </c>
      <c r="G137" s="45">
        <f t="shared" si="13"/>
        <v>0</v>
      </c>
    </row>
    <row r="138" spans="1:7">
      <c r="A138" s="57" t="s">
        <v>3098</v>
      </c>
      <c r="B138" s="117" t="s">
        <v>4203</v>
      </c>
      <c r="C138" s="496">
        <v>270</v>
      </c>
      <c r="D138" s="219">
        <f>POA!E$1288</f>
        <v>0</v>
      </c>
      <c r="E138" s="45">
        <f t="shared" ref="E138:E139" si="19">C138*D138</f>
        <v>0</v>
      </c>
      <c r="F138" s="46">
        <f t="shared" ref="F138:F139" si="20">D138/12</f>
        <v>0</v>
      </c>
      <c r="G138" s="45">
        <f t="shared" ref="G138:G139" si="21">E138/12</f>
        <v>0</v>
      </c>
    </row>
    <row r="139" spans="1:7">
      <c r="A139" s="57" t="s">
        <v>3112</v>
      </c>
      <c r="B139" s="117" t="s">
        <v>4212</v>
      </c>
      <c r="C139" s="496">
        <v>270</v>
      </c>
      <c r="D139" s="219">
        <f>POA!E$1299</f>
        <v>0</v>
      </c>
      <c r="E139" s="45">
        <f t="shared" si="19"/>
        <v>0</v>
      </c>
      <c r="F139" s="46">
        <f t="shared" si="20"/>
        <v>0</v>
      </c>
      <c r="G139" s="45">
        <f t="shared" si="21"/>
        <v>0</v>
      </c>
    </row>
    <row r="140" spans="1:7">
      <c r="A140" s="14" t="s">
        <v>1635</v>
      </c>
      <c r="B140" s="15" t="s">
        <v>1636</v>
      </c>
      <c r="C140" s="496">
        <v>2408.7800000000002</v>
      </c>
      <c r="D140" s="470">
        <f>POA!E3652</f>
        <v>0</v>
      </c>
      <c r="E140" s="45">
        <f t="shared" si="12"/>
        <v>0</v>
      </c>
      <c r="F140" s="46">
        <f t="shared" si="13"/>
        <v>0</v>
      </c>
      <c r="G140" s="45">
        <f t="shared" si="13"/>
        <v>0</v>
      </c>
    </row>
    <row r="141" spans="1:7">
      <c r="A141" s="14" t="s">
        <v>1637</v>
      </c>
      <c r="B141" s="15" t="s">
        <v>1638</v>
      </c>
      <c r="C141" s="496">
        <v>2159.0300000000002</v>
      </c>
      <c r="D141" s="470">
        <f>POA!E3653</f>
        <v>0</v>
      </c>
      <c r="E141" s="45">
        <f t="shared" si="12"/>
        <v>0</v>
      </c>
      <c r="F141" s="46">
        <f t="shared" si="13"/>
        <v>0</v>
      </c>
      <c r="G141" s="45">
        <f t="shared" si="13"/>
        <v>0</v>
      </c>
    </row>
    <row r="142" spans="1:7">
      <c r="A142" s="14" t="s">
        <v>1639</v>
      </c>
      <c r="B142" s="15" t="s">
        <v>1640</v>
      </c>
      <c r="C142" s="496">
        <v>2657.43</v>
      </c>
      <c r="D142" s="470">
        <f>POA!E3654</f>
        <v>0</v>
      </c>
      <c r="E142" s="45">
        <f t="shared" si="12"/>
        <v>0</v>
      </c>
      <c r="F142" s="46">
        <f t="shared" si="13"/>
        <v>0</v>
      </c>
      <c r="G142" s="45">
        <f t="shared" si="13"/>
        <v>0</v>
      </c>
    </row>
    <row r="143" spans="1:7">
      <c r="A143" s="14" t="s">
        <v>1641</v>
      </c>
      <c r="B143" s="15" t="s">
        <v>1642</v>
      </c>
      <c r="C143" s="496">
        <v>3579.03</v>
      </c>
      <c r="D143" s="470">
        <f>POA!E3655</f>
        <v>0</v>
      </c>
      <c r="E143" s="45">
        <f t="shared" si="12"/>
        <v>0</v>
      </c>
      <c r="F143" s="46">
        <f t="shared" si="13"/>
        <v>0</v>
      </c>
      <c r="G143" s="45">
        <f t="shared" si="13"/>
        <v>0</v>
      </c>
    </row>
    <row r="144" spans="1:7">
      <c r="A144" s="715" t="s">
        <v>7800</v>
      </c>
      <c r="B144" s="715"/>
      <c r="C144" s="242">
        <f>SUM(C128:C143)</f>
        <v>28218.269999999997</v>
      </c>
      <c r="D144" s="243">
        <f>SUM(D128:D143)</f>
        <v>0</v>
      </c>
      <c r="E144" s="242">
        <f>SUM(E128:E143)</f>
        <v>0</v>
      </c>
      <c r="F144" s="243">
        <f>SUM(F128:F143)</f>
        <v>0</v>
      </c>
      <c r="G144" s="242">
        <f>SUM(G128:G143)</f>
        <v>0</v>
      </c>
    </row>
    <row r="145" spans="1:7">
      <c r="A145" s="156"/>
      <c r="B145" s="157"/>
      <c r="C145" s="152"/>
      <c r="D145" s="153"/>
      <c r="E145" s="158"/>
      <c r="F145" s="159"/>
      <c r="G145" s="158"/>
    </row>
    <row r="146" spans="1:7" hidden="1">
      <c r="A146" s="772" t="s">
        <v>7913</v>
      </c>
      <c r="B146" s="772"/>
      <c r="C146" s="319"/>
      <c r="D146" s="320"/>
      <c r="E146" s="321">
        <f>E124+E144</f>
        <v>0</v>
      </c>
      <c r="F146" s="322"/>
      <c r="G146" s="321">
        <f>G124+G144</f>
        <v>0</v>
      </c>
    </row>
    <row r="147" spans="1:7" hidden="1"/>
    <row r="148" spans="1:7">
      <c r="A148" s="764" t="s">
        <v>7191</v>
      </c>
      <c r="B148" s="764"/>
      <c r="C148" s="770" t="s">
        <v>7184</v>
      </c>
      <c r="D148" s="766" t="str">
        <f>POA!B$6</f>
        <v>CNES_ESTABELECIMENTO</v>
      </c>
      <c r="E148" s="766"/>
      <c r="F148" s="766"/>
      <c r="G148" s="766"/>
    </row>
    <row r="149" spans="1:7" ht="25.5">
      <c r="A149" s="764"/>
      <c r="B149" s="764"/>
      <c r="C149" s="771"/>
      <c r="D149" s="307" t="s">
        <v>12</v>
      </c>
      <c r="E149" s="308" t="s">
        <v>3815</v>
      </c>
      <c r="F149" s="309" t="s">
        <v>3756</v>
      </c>
      <c r="G149" s="308" t="s">
        <v>3814</v>
      </c>
    </row>
    <row r="150" spans="1:7">
      <c r="A150" s="98" t="s">
        <v>7192</v>
      </c>
      <c r="B150" s="99" t="s">
        <v>7193</v>
      </c>
      <c r="C150" s="487">
        <v>0</v>
      </c>
      <c r="D150" s="2">
        <v>0</v>
      </c>
      <c r="E150" s="112">
        <v>0</v>
      </c>
      <c r="F150" s="2">
        <f>D150/12</f>
        <v>0</v>
      </c>
      <c r="G150" s="111">
        <f>E150/12</f>
        <v>0</v>
      </c>
    </row>
    <row r="151" spans="1:7">
      <c r="A151" s="756" t="s">
        <v>1</v>
      </c>
      <c r="B151" s="756"/>
      <c r="C151" s="311">
        <f>SUM(C150)</f>
        <v>0</v>
      </c>
      <c r="D151" s="243">
        <f>SUM(D150)</f>
        <v>0</v>
      </c>
      <c r="E151" s="242">
        <f>E150</f>
        <v>0</v>
      </c>
      <c r="F151" s="243">
        <f>F150</f>
        <v>0</v>
      </c>
      <c r="G151" s="242">
        <f>G150</f>
        <v>0</v>
      </c>
    </row>
    <row r="152" spans="1:7">
      <c r="A152" s="156"/>
      <c r="B152" s="160"/>
      <c r="C152" s="152"/>
      <c r="D152" s="153"/>
      <c r="E152" s="158"/>
      <c r="F152" s="159"/>
      <c r="G152" s="158"/>
    </row>
    <row r="153" spans="1:7" ht="14.45" customHeight="1">
      <c r="A153" s="764" t="s">
        <v>7890</v>
      </c>
      <c r="B153" s="764"/>
      <c r="C153" s="765" t="s">
        <v>7184</v>
      </c>
      <c r="D153" s="766" t="str">
        <f>POA!B$6</f>
        <v>CNES_ESTABELECIMENTO</v>
      </c>
      <c r="E153" s="766"/>
      <c r="F153" s="766"/>
      <c r="G153" s="766"/>
    </row>
    <row r="154" spans="1:7" ht="25.5">
      <c r="A154" s="764"/>
      <c r="B154" s="764"/>
      <c r="C154" s="765"/>
      <c r="D154" s="304" t="s">
        <v>12</v>
      </c>
      <c r="E154" s="305" t="s">
        <v>3815</v>
      </c>
      <c r="F154" s="306" t="s">
        <v>3756</v>
      </c>
      <c r="G154" s="305" t="s">
        <v>3814</v>
      </c>
    </row>
    <row r="155" spans="1:7">
      <c r="A155" s="767" t="s">
        <v>7891</v>
      </c>
      <c r="B155" s="767"/>
      <c r="C155" s="469"/>
      <c r="D155" s="46"/>
      <c r="E155" s="768"/>
      <c r="F155" s="46">
        <f>D155/12</f>
        <v>0</v>
      </c>
      <c r="G155" s="768">
        <f>E155/12</f>
        <v>0</v>
      </c>
    </row>
    <row r="156" spans="1:7" ht="23.45" customHeight="1">
      <c r="A156" s="769" t="s">
        <v>7892</v>
      </c>
      <c r="B156" s="767"/>
      <c r="C156" s="469"/>
      <c r="D156" s="46"/>
      <c r="E156" s="768"/>
      <c r="F156" s="46">
        <f>D156/12</f>
        <v>0</v>
      </c>
      <c r="G156" s="768"/>
    </row>
    <row r="157" spans="1:7">
      <c r="A157" s="715" t="s">
        <v>7893</v>
      </c>
      <c r="B157" s="715"/>
      <c r="C157" s="242">
        <f>SUM(C153:C156)</f>
        <v>0</v>
      </c>
      <c r="D157" s="243"/>
      <c r="E157" s="242">
        <f>SUM(E155:E156)</f>
        <v>0</v>
      </c>
      <c r="F157" s="243"/>
      <c r="G157" s="242">
        <f>SUM(G155:G156)</f>
        <v>0</v>
      </c>
    </row>
    <row r="158" spans="1:7" ht="14.45" customHeight="1">
      <c r="A158" s="156"/>
      <c r="B158" s="160"/>
      <c r="C158" s="152"/>
      <c r="D158" s="153"/>
      <c r="E158" s="158"/>
      <c r="F158" s="159"/>
      <c r="G158" s="158"/>
    </row>
    <row r="159" spans="1:7" ht="14.45" customHeight="1">
      <c r="A159" s="764" t="s">
        <v>8767</v>
      </c>
      <c r="B159" s="764"/>
      <c r="C159" s="765" t="s">
        <v>7184</v>
      </c>
      <c r="D159" s="766" t="str">
        <f>POA!B$6</f>
        <v>CNES_ESTABELECIMENTO</v>
      </c>
      <c r="E159" s="766"/>
      <c r="F159" s="766"/>
      <c r="G159" s="766"/>
    </row>
    <row r="160" spans="1:7" ht="19.899999999999999" customHeight="1">
      <c r="A160" s="764"/>
      <c r="B160" s="764"/>
      <c r="C160" s="765"/>
      <c r="D160" s="304" t="s">
        <v>12</v>
      </c>
      <c r="E160" s="305" t="s">
        <v>3815</v>
      </c>
      <c r="F160" s="306" t="s">
        <v>3756</v>
      </c>
      <c r="G160" s="305" t="s">
        <v>3814</v>
      </c>
    </row>
    <row r="161" spans="1:7" ht="21" customHeight="1">
      <c r="A161" s="147" t="s">
        <v>856</v>
      </c>
      <c r="B161" s="139" t="s">
        <v>2273</v>
      </c>
      <c r="C161" s="464">
        <v>154.30000000000001</v>
      </c>
      <c r="D161" s="64">
        <f>POA!E2660</f>
        <v>0</v>
      </c>
      <c r="E161" s="45">
        <f t="shared" ref="E161:E179" si="22">C161*D161</f>
        <v>0</v>
      </c>
      <c r="F161" s="46">
        <f t="shared" ref="F161:F179" si="23">D161/12</f>
        <v>0</v>
      </c>
      <c r="G161" s="45">
        <f t="shared" ref="G161:G179" si="24">E161/12</f>
        <v>0</v>
      </c>
    </row>
    <row r="162" spans="1:7" ht="14.45" customHeight="1">
      <c r="A162" s="147" t="s">
        <v>2803</v>
      </c>
      <c r="B162" s="468" t="s">
        <v>4618</v>
      </c>
      <c r="C162" s="464">
        <v>123.99</v>
      </c>
      <c r="D162" s="64">
        <f>POA!E2661</f>
        <v>0</v>
      </c>
      <c r="E162" s="45">
        <f t="shared" si="22"/>
        <v>0</v>
      </c>
      <c r="F162" s="46">
        <f t="shared" si="23"/>
        <v>0</v>
      </c>
      <c r="G162" s="45">
        <f t="shared" si="24"/>
        <v>0</v>
      </c>
    </row>
    <row r="163" spans="1:7" ht="20.45" customHeight="1">
      <c r="A163" s="147" t="s">
        <v>857</v>
      </c>
      <c r="B163" s="139" t="s">
        <v>4619</v>
      </c>
      <c r="C163" s="464">
        <v>123.99</v>
      </c>
      <c r="D163" s="64">
        <f>POA!E2662</f>
        <v>0</v>
      </c>
      <c r="E163" s="45">
        <f t="shared" si="22"/>
        <v>0</v>
      </c>
      <c r="F163" s="46">
        <f t="shared" si="23"/>
        <v>0</v>
      </c>
      <c r="G163" s="45">
        <f t="shared" si="24"/>
        <v>0</v>
      </c>
    </row>
    <row r="164" spans="1:7" ht="14.45" customHeight="1">
      <c r="A164" s="147" t="s">
        <v>858</v>
      </c>
      <c r="B164" s="468" t="s">
        <v>2274</v>
      </c>
      <c r="C164" s="464">
        <v>109.24</v>
      </c>
      <c r="D164" s="64">
        <f>POA!E2663</f>
        <v>0</v>
      </c>
      <c r="E164" s="45">
        <f t="shared" si="22"/>
        <v>0</v>
      </c>
      <c r="F164" s="46">
        <f t="shared" si="23"/>
        <v>0</v>
      </c>
      <c r="G164" s="45">
        <f t="shared" si="24"/>
        <v>0</v>
      </c>
    </row>
    <row r="165" spans="1:7" ht="14.45" customHeight="1">
      <c r="A165" s="147" t="s">
        <v>859</v>
      </c>
      <c r="B165" s="468" t="s">
        <v>4620</v>
      </c>
      <c r="C165" s="464">
        <v>68.86</v>
      </c>
      <c r="D165" s="64">
        <f>POA!E2664</f>
        <v>0</v>
      </c>
      <c r="E165" s="45">
        <f t="shared" si="22"/>
        <v>0</v>
      </c>
      <c r="F165" s="46">
        <f t="shared" si="23"/>
        <v>0</v>
      </c>
      <c r="G165" s="45">
        <f t="shared" si="24"/>
        <v>0</v>
      </c>
    </row>
    <row r="166" spans="1:7" ht="14.45" customHeight="1">
      <c r="A166" s="14" t="s">
        <v>932</v>
      </c>
      <c r="B166" s="459" t="s">
        <v>933</v>
      </c>
      <c r="C166" s="465">
        <v>443.4</v>
      </c>
      <c r="D166" s="64">
        <f>POA!E2758</f>
        <v>0</v>
      </c>
      <c r="E166" s="45">
        <f t="shared" si="22"/>
        <v>0</v>
      </c>
      <c r="F166" s="46">
        <f t="shared" si="23"/>
        <v>0</v>
      </c>
      <c r="G166" s="45">
        <f t="shared" si="24"/>
        <v>0</v>
      </c>
    </row>
    <row r="167" spans="1:7" ht="14.45" customHeight="1">
      <c r="A167" s="14" t="s">
        <v>934</v>
      </c>
      <c r="B167" s="459" t="s">
        <v>935</v>
      </c>
      <c r="C167" s="463">
        <v>617.19000000000005</v>
      </c>
      <c r="D167" s="64">
        <f>POA!E2759</f>
        <v>0</v>
      </c>
      <c r="E167" s="45">
        <f t="shared" si="22"/>
        <v>0</v>
      </c>
      <c r="F167" s="46">
        <f t="shared" si="23"/>
        <v>0</v>
      </c>
      <c r="G167" s="45">
        <f t="shared" si="24"/>
        <v>0</v>
      </c>
    </row>
    <row r="168" spans="1:7" ht="14.45" customHeight="1">
      <c r="A168" s="14" t="s">
        <v>1537</v>
      </c>
      <c r="B168" s="459" t="s">
        <v>1538</v>
      </c>
      <c r="C168" s="464">
        <v>157.81</v>
      </c>
      <c r="D168" s="64">
        <f>POA!E3519</f>
        <v>0</v>
      </c>
      <c r="E168" s="45">
        <f t="shared" si="22"/>
        <v>0</v>
      </c>
      <c r="F168" s="46">
        <f t="shared" si="23"/>
        <v>0</v>
      </c>
      <c r="G168" s="45">
        <f t="shared" si="24"/>
        <v>0</v>
      </c>
    </row>
    <row r="169" spans="1:7" ht="14.45" customHeight="1">
      <c r="A169" s="14" t="s">
        <v>1539</v>
      </c>
      <c r="B169" s="459" t="s">
        <v>1540</v>
      </c>
      <c r="C169" s="464">
        <v>890.94</v>
      </c>
      <c r="D169" s="64">
        <f>POA!E3520</f>
        <v>0</v>
      </c>
      <c r="E169" s="45">
        <f t="shared" si="22"/>
        <v>0</v>
      </c>
      <c r="F169" s="46">
        <f t="shared" si="23"/>
        <v>0</v>
      </c>
      <c r="G169" s="45">
        <f t="shared" si="24"/>
        <v>0</v>
      </c>
    </row>
    <row r="170" spans="1:7" ht="14.45" customHeight="1">
      <c r="A170" s="14" t="s">
        <v>1541</v>
      </c>
      <c r="B170" s="459" t="s">
        <v>1542</v>
      </c>
      <c r="C170" s="464">
        <v>545.73</v>
      </c>
      <c r="D170" s="64">
        <f>POA!E3521</f>
        <v>0</v>
      </c>
      <c r="E170" s="45">
        <f t="shared" si="22"/>
        <v>0</v>
      </c>
      <c r="F170" s="46">
        <f t="shared" si="23"/>
        <v>0</v>
      </c>
      <c r="G170" s="45">
        <f t="shared" si="24"/>
        <v>0</v>
      </c>
    </row>
    <row r="171" spans="1:7" ht="14.45" customHeight="1">
      <c r="A171" s="14" t="s">
        <v>1543</v>
      </c>
      <c r="B171" s="459" t="s">
        <v>1544</v>
      </c>
      <c r="C171" s="464">
        <v>545.73</v>
      </c>
      <c r="D171" s="64">
        <f>POA!E3522</f>
        <v>0</v>
      </c>
      <c r="E171" s="45">
        <f t="shared" si="22"/>
        <v>0</v>
      </c>
      <c r="F171" s="46">
        <f t="shared" si="23"/>
        <v>0</v>
      </c>
      <c r="G171" s="45">
        <f t="shared" si="24"/>
        <v>0</v>
      </c>
    </row>
    <row r="172" spans="1:7" ht="14.45" customHeight="1">
      <c r="A172" s="14" t="s">
        <v>3297</v>
      </c>
      <c r="B172" s="459" t="s">
        <v>5077</v>
      </c>
      <c r="C172" s="464">
        <v>133.94999999999999</v>
      </c>
      <c r="D172" s="64">
        <f>POA!E3523</f>
        <v>0</v>
      </c>
      <c r="E172" s="45">
        <f t="shared" si="22"/>
        <v>0</v>
      </c>
      <c r="F172" s="46">
        <f t="shared" si="23"/>
        <v>0</v>
      </c>
      <c r="G172" s="45">
        <f t="shared" si="24"/>
        <v>0</v>
      </c>
    </row>
    <row r="173" spans="1:7" ht="14.45" customHeight="1">
      <c r="A173" s="57" t="s">
        <v>2285</v>
      </c>
      <c r="B173" s="57" t="s">
        <v>4298</v>
      </c>
      <c r="C173" s="467">
        <v>11.28</v>
      </c>
      <c r="D173" s="64">
        <f>POA!E1409</f>
        <v>0</v>
      </c>
      <c r="E173" s="45">
        <f t="shared" si="22"/>
        <v>0</v>
      </c>
      <c r="F173" s="46">
        <f t="shared" si="23"/>
        <v>0</v>
      </c>
      <c r="G173" s="45">
        <f t="shared" si="24"/>
        <v>0</v>
      </c>
    </row>
    <row r="174" spans="1:7" ht="14.45" customHeight="1">
      <c r="A174" s="14" t="s">
        <v>1545</v>
      </c>
      <c r="B174" s="15" t="s">
        <v>1546</v>
      </c>
      <c r="C174" s="464">
        <v>145.58000000000001</v>
      </c>
      <c r="D174" s="64">
        <f>POA!E3524</f>
        <v>0</v>
      </c>
      <c r="E174" s="45">
        <f t="shared" si="22"/>
        <v>0</v>
      </c>
      <c r="F174" s="46">
        <f t="shared" si="23"/>
        <v>0</v>
      </c>
      <c r="G174" s="45">
        <f t="shared" si="24"/>
        <v>0</v>
      </c>
    </row>
    <row r="175" spans="1:7" ht="14.45" customHeight="1">
      <c r="A175" s="14" t="s">
        <v>3298</v>
      </c>
      <c r="B175" s="459" t="s">
        <v>5078</v>
      </c>
      <c r="C175" s="464">
        <v>440.62</v>
      </c>
      <c r="D175" s="64">
        <f>POA!E3525</f>
        <v>0</v>
      </c>
      <c r="E175" s="45">
        <f t="shared" si="22"/>
        <v>0</v>
      </c>
      <c r="F175" s="46">
        <f t="shared" si="23"/>
        <v>0</v>
      </c>
      <c r="G175" s="45">
        <f t="shared" si="24"/>
        <v>0</v>
      </c>
    </row>
    <row r="176" spans="1:7" ht="14.45" customHeight="1">
      <c r="A176" s="14" t="s">
        <v>1547</v>
      </c>
      <c r="B176" s="459" t="s">
        <v>1548</v>
      </c>
      <c r="C176" s="464">
        <v>179.62</v>
      </c>
      <c r="D176" s="64">
        <f>POA!E3526</f>
        <v>0</v>
      </c>
      <c r="E176" s="45">
        <f t="shared" si="22"/>
        <v>0</v>
      </c>
      <c r="F176" s="46">
        <f t="shared" si="23"/>
        <v>0</v>
      </c>
      <c r="G176" s="45">
        <f t="shared" si="24"/>
        <v>0</v>
      </c>
    </row>
    <row r="177" spans="1:7" ht="14.45" customHeight="1">
      <c r="A177" s="14" t="s">
        <v>1549</v>
      </c>
      <c r="B177" s="459" t="s">
        <v>1550</v>
      </c>
      <c r="C177" s="464">
        <v>227.5</v>
      </c>
      <c r="D177" s="64">
        <f>POA!E3527</f>
        <v>0</v>
      </c>
      <c r="E177" s="45">
        <f t="shared" si="22"/>
        <v>0</v>
      </c>
      <c r="F177" s="46">
        <f t="shared" si="23"/>
        <v>0</v>
      </c>
      <c r="G177" s="45">
        <f t="shared" si="24"/>
        <v>0</v>
      </c>
    </row>
    <row r="178" spans="1:7" ht="14.45" customHeight="1">
      <c r="A178" s="14" t="s">
        <v>1551</v>
      </c>
      <c r="B178" s="459" t="s">
        <v>1552</v>
      </c>
      <c r="C178" s="464">
        <v>487.12</v>
      </c>
      <c r="D178" s="64">
        <f>POA!E3528</f>
        <v>0</v>
      </c>
      <c r="E178" s="45">
        <f t="shared" si="22"/>
        <v>0</v>
      </c>
      <c r="F178" s="46">
        <f t="shared" si="23"/>
        <v>0</v>
      </c>
      <c r="G178" s="45">
        <f t="shared" si="24"/>
        <v>0</v>
      </c>
    </row>
    <row r="179" spans="1:7" ht="14.45" customHeight="1">
      <c r="A179" s="14" t="s">
        <v>1553</v>
      </c>
      <c r="B179" s="459" t="s">
        <v>1554</v>
      </c>
      <c r="C179" s="464">
        <v>459.18</v>
      </c>
      <c r="D179" s="64">
        <f>POA!E3529</f>
        <v>0</v>
      </c>
      <c r="E179" s="45">
        <f t="shared" si="22"/>
        <v>0</v>
      </c>
      <c r="F179" s="46">
        <f t="shared" si="23"/>
        <v>0</v>
      </c>
      <c r="G179" s="45">
        <f t="shared" si="24"/>
        <v>0</v>
      </c>
    </row>
    <row r="180" spans="1:7" ht="14.45" customHeight="1">
      <c r="A180" s="606" t="s">
        <v>8303</v>
      </c>
      <c r="B180" s="607"/>
      <c r="C180" s="491">
        <f>SUM(C161:C179)</f>
        <v>5866.0300000000007</v>
      </c>
      <c r="D180" s="492">
        <f>SUM(D161:D179)</f>
        <v>0</v>
      </c>
      <c r="E180" s="493">
        <f>SUM(E161:E179)</f>
        <v>0</v>
      </c>
      <c r="F180" s="492">
        <f>SUM(F161:F179)</f>
        <v>0</v>
      </c>
      <c r="G180" s="493">
        <f>SUM(G161:G179)</f>
        <v>0</v>
      </c>
    </row>
    <row r="181" spans="1:7" ht="14.45" customHeight="1">
      <c r="A181" s="156"/>
      <c r="B181" s="160"/>
      <c r="C181" s="152"/>
      <c r="D181" s="153"/>
      <c r="E181" s="158"/>
      <c r="F181" s="159"/>
      <c r="G181" s="158"/>
    </row>
    <row r="182" spans="1:7">
      <c r="A182" s="773" t="s">
        <v>7912</v>
      </c>
      <c r="B182" s="774"/>
      <c r="C182" s="488"/>
      <c r="D182" s="489"/>
      <c r="E182" s="490">
        <f>E124+E144+E151+E157</f>
        <v>0</v>
      </c>
      <c r="F182" s="489"/>
      <c r="G182" s="490">
        <f>G124+G144+G151+G157</f>
        <v>0</v>
      </c>
    </row>
  </sheetData>
  <mergeCells count="61">
    <mergeCell ref="A159:B160"/>
    <mergeCell ref="C159:C160"/>
    <mergeCell ref="D159:G159"/>
    <mergeCell ref="A180:B180"/>
    <mergeCell ref="A182:B182"/>
    <mergeCell ref="A148:B149"/>
    <mergeCell ref="C148:C149"/>
    <mergeCell ref="D148:G148"/>
    <mergeCell ref="A146:B146"/>
    <mergeCell ref="A126:B127"/>
    <mergeCell ref="C126:C127"/>
    <mergeCell ref="D126:G126"/>
    <mergeCell ref="A144:B144"/>
    <mergeCell ref="A151:B151"/>
    <mergeCell ref="A157:B157"/>
    <mergeCell ref="A153:B154"/>
    <mergeCell ref="C153:C154"/>
    <mergeCell ref="D153:G153"/>
    <mergeCell ref="A155:B155"/>
    <mergeCell ref="E155:E156"/>
    <mergeCell ref="G155:G156"/>
    <mergeCell ref="A156:B156"/>
    <mergeCell ref="A30:B30"/>
    <mergeCell ref="A31:B31"/>
    <mergeCell ref="A32:B32"/>
    <mergeCell ref="A124:C124"/>
    <mergeCell ref="A34:G34"/>
    <mergeCell ref="A38:G38"/>
    <mergeCell ref="A86:B86"/>
    <mergeCell ref="A87:G87"/>
    <mergeCell ref="A122:B122"/>
    <mergeCell ref="A36:B37"/>
    <mergeCell ref="C36:C37"/>
    <mergeCell ref="D36:G36"/>
    <mergeCell ref="A25:G25"/>
    <mergeCell ref="A26:B26"/>
    <mergeCell ref="A27:B27"/>
    <mergeCell ref="A28:B28"/>
    <mergeCell ref="A29:B29"/>
    <mergeCell ref="A22:B22"/>
    <mergeCell ref="A24:B24"/>
    <mergeCell ref="A16:B16"/>
    <mergeCell ref="A17:B17"/>
    <mergeCell ref="A18:B18"/>
    <mergeCell ref="A19:B19"/>
    <mergeCell ref="A20:B20"/>
    <mergeCell ref="A23:B23"/>
    <mergeCell ref="A3:G3"/>
    <mergeCell ref="A2:G2"/>
    <mergeCell ref="A1:G1"/>
    <mergeCell ref="A21:B21"/>
    <mergeCell ref="A15:B15"/>
    <mergeCell ref="A5:G5"/>
    <mergeCell ref="A11:B12"/>
    <mergeCell ref="C11:C12"/>
    <mergeCell ref="D11:G11"/>
    <mergeCell ref="A13:G13"/>
    <mergeCell ref="A14:B14"/>
    <mergeCell ref="A9:G9"/>
    <mergeCell ref="A7:G7"/>
    <mergeCell ref="A6:G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0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D6"/>
  <sheetViews>
    <sheetView workbookViewId="0">
      <selection activeCell="D6" sqref="D6"/>
    </sheetView>
  </sheetViews>
  <sheetFormatPr defaultRowHeight="15"/>
  <cols>
    <col min="1" max="1" width="14.42578125" customWidth="1"/>
    <col min="2" max="2" width="16" customWidth="1"/>
    <col min="4" max="4" width="35.140625" customWidth="1"/>
  </cols>
  <sheetData>
    <row r="3" spans="1:4" ht="25.5" customHeight="1">
      <c r="A3" s="775" t="s">
        <v>8646</v>
      </c>
      <c r="B3" s="775" t="s">
        <v>8798</v>
      </c>
      <c r="D3" t="s">
        <v>8771</v>
      </c>
    </row>
    <row r="4" spans="1:4" ht="17.25" customHeight="1">
      <c r="A4" s="776"/>
      <c r="B4" s="776"/>
    </row>
    <row r="5" spans="1:4">
      <c r="D5" t="s">
        <v>8800</v>
      </c>
    </row>
    <row r="6" spans="1:4">
      <c r="D6" t="s">
        <v>8772</v>
      </c>
    </row>
  </sheetData>
  <mergeCells count="2">
    <mergeCell ref="A3:A4"/>
    <mergeCell ref="B3:B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/>
  </sheetPr>
  <dimension ref="A1:J107"/>
  <sheetViews>
    <sheetView topLeftCell="A93" zoomScale="115" zoomScaleNormal="115" workbookViewId="0">
      <selection activeCell="A106" sqref="A106:H106"/>
    </sheetView>
  </sheetViews>
  <sheetFormatPr defaultRowHeight="15"/>
  <cols>
    <col min="1" max="1" width="12.140625" customWidth="1"/>
    <col min="2" max="2" width="30.42578125" customWidth="1"/>
    <col min="3" max="3" width="11.42578125" customWidth="1"/>
    <col min="4" max="4" width="10.7109375" bestFit="1" customWidth="1"/>
    <col min="5" max="5" width="9.5703125" bestFit="1" customWidth="1"/>
    <col min="6" max="6" width="10.5703125" bestFit="1" customWidth="1"/>
    <col min="7" max="7" width="10" bestFit="1" customWidth="1"/>
    <col min="8" max="8" width="10.140625" bestFit="1" customWidth="1"/>
  </cols>
  <sheetData>
    <row r="1" spans="1:8" ht="15.75">
      <c r="A1" s="630" t="s">
        <v>3812</v>
      </c>
      <c r="B1" s="630"/>
      <c r="C1" s="630"/>
      <c r="D1" s="630"/>
      <c r="E1" s="630"/>
      <c r="F1" s="630"/>
      <c r="G1" s="630"/>
      <c r="H1" s="630"/>
    </row>
    <row r="2" spans="1:8" ht="15.75">
      <c r="A2" s="630" t="s">
        <v>3813</v>
      </c>
      <c r="B2" s="630"/>
      <c r="C2" s="630"/>
      <c r="D2" s="630"/>
      <c r="E2" s="630"/>
      <c r="F2" s="630"/>
      <c r="G2" s="630"/>
      <c r="H2" s="630"/>
    </row>
    <row r="3" spans="1:8" ht="15.75">
      <c r="A3" s="630" t="s">
        <v>3810</v>
      </c>
      <c r="B3" s="630"/>
      <c r="C3" s="630"/>
      <c r="D3" s="630"/>
      <c r="E3" s="630"/>
      <c r="F3" s="630"/>
      <c r="G3" s="630"/>
      <c r="H3" s="630"/>
    </row>
    <row r="5" spans="1:8">
      <c r="A5" s="631" t="str">
        <f>POA!$B$5</f>
        <v>CONTRATUALIZAÇÃO_2025</v>
      </c>
      <c r="B5" s="631"/>
      <c r="C5" s="631"/>
      <c r="D5" s="631"/>
      <c r="E5" s="631"/>
      <c r="F5" s="631"/>
      <c r="G5" s="631"/>
      <c r="H5" s="631"/>
    </row>
    <row r="6" spans="1:8">
      <c r="A6" s="631" t="str">
        <f>POA!$B$6</f>
        <v>CNES_ESTABELECIMENTO</v>
      </c>
      <c r="B6" s="631"/>
      <c r="C6" s="631"/>
      <c r="D6" s="631"/>
      <c r="E6" s="631"/>
      <c r="F6" s="631"/>
      <c r="G6" s="631"/>
      <c r="H6" s="631"/>
    </row>
    <row r="7" spans="1:8">
      <c r="A7" s="631" t="str">
        <f>POA!$B$7</f>
        <v>CONTRATO Nº</v>
      </c>
      <c r="B7" s="631"/>
      <c r="C7" s="631"/>
      <c r="D7" s="631"/>
      <c r="E7" s="631"/>
      <c r="F7" s="631"/>
      <c r="G7" s="631"/>
      <c r="H7" s="631"/>
    </row>
    <row r="9" spans="1:8">
      <c r="A9" s="784" t="str">
        <f>'+S_I'!A9:G9</f>
        <v>PORTARIA MAIS SAÚDE - SESAU Nº 3.509_23.04.2025 (DOE 24.04.2025)</v>
      </c>
      <c r="B9" s="784"/>
      <c r="C9" s="784"/>
      <c r="D9" s="784"/>
      <c r="E9" s="784"/>
      <c r="F9" s="784"/>
      <c r="G9" s="784"/>
      <c r="H9" s="784"/>
    </row>
    <row r="11" spans="1:8">
      <c r="A11" s="785" t="s">
        <v>2025</v>
      </c>
      <c r="B11" s="785"/>
      <c r="C11" s="785"/>
      <c r="D11" s="785"/>
      <c r="E11" s="785"/>
      <c r="F11" s="785"/>
      <c r="G11" s="785"/>
      <c r="H11" s="785"/>
    </row>
    <row r="12" spans="1:8">
      <c r="A12" s="4"/>
      <c r="B12" s="4"/>
      <c r="C12" s="4"/>
      <c r="D12" s="4"/>
      <c r="E12" s="47"/>
      <c r="F12" s="48"/>
      <c r="G12" s="4"/>
      <c r="H12" s="4"/>
    </row>
    <row r="13" spans="1:8" ht="14.65" customHeight="1">
      <c r="A13" s="777" t="s">
        <v>731</v>
      </c>
      <c r="B13" s="778"/>
      <c r="C13" s="779"/>
      <c r="D13" s="644" t="s">
        <v>3811</v>
      </c>
      <c r="E13" s="570" t="str">
        <f>POA!B$6</f>
        <v>CNES_ESTABELECIMENTO</v>
      </c>
      <c r="F13" s="570"/>
      <c r="G13" s="570"/>
      <c r="H13" s="570"/>
    </row>
    <row r="14" spans="1:8" ht="22.5">
      <c r="A14" s="780"/>
      <c r="B14" s="781"/>
      <c r="C14" s="782"/>
      <c r="D14" s="644"/>
      <c r="E14" s="58" t="s">
        <v>12</v>
      </c>
      <c r="F14" s="59" t="s">
        <v>3815</v>
      </c>
      <c r="G14" s="60" t="s">
        <v>3756</v>
      </c>
      <c r="H14" s="59" t="s">
        <v>3814</v>
      </c>
    </row>
    <row r="15" spans="1:8" ht="22.5">
      <c r="A15" s="186" t="s">
        <v>7214</v>
      </c>
      <c r="B15" s="791" t="s">
        <v>7215</v>
      </c>
      <c r="C15" s="792"/>
      <c r="D15" s="62">
        <v>3500</v>
      </c>
      <c r="E15" s="2">
        <v>0</v>
      </c>
      <c r="F15" s="112">
        <f t="shared" ref="F15:F16" si="0">D15*E15</f>
        <v>0</v>
      </c>
      <c r="G15" s="15">
        <f t="shared" ref="G15:H16" si="1">E15/12</f>
        <v>0</v>
      </c>
      <c r="H15" s="15">
        <f t="shared" si="1"/>
        <v>0</v>
      </c>
    </row>
    <row r="16" spans="1:8" ht="22.5">
      <c r="A16" s="186" t="s">
        <v>2031</v>
      </c>
      <c r="B16" s="793" t="s">
        <v>7216</v>
      </c>
      <c r="C16" s="794"/>
      <c r="D16" s="62">
        <v>2034</v>
      </c>
      <c r="E16" s="2">
        <v>0</v>
      </c>
      <c r="F16" s="112">
        <f t="shared" si="0"/>
        <v>0</v>
      </c>
      <c r="G16" s="15">
        <f t="shared" si="1"/>
        <v>0</v>
      </c>
      <c r="H16" s="15">
        <f t="shared" si="1"/>
        <v>0</v>
      </c>
    </row>
    <row r="17" spans="1:8">
      <c r="A17" s="184" t="s">
        <v>1</v>
      </c>
      <c r="B17" s="187"/>
      <c r="C17" s="185"/>
      <c r="D17" s="18">
        <f>SUM(D15:D16)</f>
        <v>5534</v>
      </c>
      <c r="E17" s="162">
        <f>SUM(E15:E16)</f>
        <v>0</v>
      </c>
      <c r="F17" s="163">
        <f>SUM(F15:F16)</f>
        <v>0</v>
      </c>
      <c r="G17" s="162">
        <f>SUM(G15:G16)</f>
        <v>0</v>
      </c>
      <c r="H17" s="163">
        <f>SUM(H15:H16)</f>
        <v>0</v>
      </c>
    </row>
    <row r="19" spans="1:8">
      <c r="A19" s="785" t="s">
        <v>2033</v>
      </c>
      <c r="B19" s="785"/>
      <c r="C19" s="785"/>
      <c r="D19" s="785"/>
      <c r="E19" s="785"/>
      <c r="F19" s="785"/>
      <c r="G19" s="785"/>
      <c r="H19" s="785"/>
    </row>
    <row r="20" spans="1:8">
      <c r="A20" s="16"/>
      <c r="B20" s="16"/>
      <c r="C20" s="16"/>
      <c r="D20" s="35"/>
      <c r="E20" s="34"/>
      <c r="F20" s="35"/>
      <c r="G20" s="16"/>
      <c r="H20" s="16"/>
    </row>
    <row r="21" spans="1:8">
      <c r="A21" s="798" t="s">
        <v>2034</v>
      </c>
      <c r="B21" s="799"/>
      <c r="C21" s="800"/>
      <c r="D21" s="644" t="s">
        <v>7287</v>
      </c>
      <c r="E21" s="570" t="str">
        <f>E$13</f>
        <v>CNES_ESTABELECIMENTO</v>
      </c>
      <c r="F21" s="570"/>
      <c r="G21" s="570"/>
      <c r="H21" s="570"/>
    </row>
    <row r="22" spans="1:8" ht="22.5">
      <c r="A22" s="801"/>
      <c r="B22" s="802"/>
      <c r="C22" s="803"/>
      <c r="D22" s="644"/>
      <c r="E22" s="58" t="s">
        <v>12</v>
      </c>
      <c r="F22" s="59" t="s">
        <v>3815</v>
      </c>
      <c r="G22" s="60" t="s">
        <v>3756</v>
      </c>
      <c r="H22" s="59" t="s">
        <v>3814</v>
      </c>
    </row>
    <row r="23" spans="1:8" ht="22.5">
      <c r="A23" s="57" t="s">
        <v>2123</v>
      </c>
      <c r="B23" s="796" t="s">
        <v>7217</v>
      </c>
      <c r="C23" s="797"/>
      <c r="D23" s="95">
        <v>300</v>
      </c>
      <c r="E23" s="2">
        <v>0</v>
      </c>
      <c r="F23" s="112">
        <f t="shared" ref="F23:F38" si="2">D23*E23</f>
        <v>0</v>
      </c>
      <c r="G23" s="15">
        <f t="shared" ref="G23:H38" si="3">E23/12</f>
        <v>0</v>
      </c>
      <c r="H23" s="3">
        <f t="shared" si="3"/>
        <v>0</v>
      </c>
    </row>
    <row r="24" spans="1:8" ht="22.5">
      <c r="A24" s="57" t="s">
        <v>3700</v>
      </c>
      <c r="B24" s="787" t="s">
        <v>7218</v>
      </c>
      <c r="C24" s="788"/>
      <c r="D24" s="95">
        <v>800</v>
      </c>
      <c r="E24" s="2">
        <v>0</v>
      </c>
      <c r="F24" s="112">
        <f t="shared" si="2"/>
        <v>0</v>
      </c>
      <c r="G24" s="15">
        <f t="shared" si="3"/>
        <v>0</v>
      </c>
      <c r="H24" s="3">
        <f t="shared" si="3"/>
        <v>0</v>
      </c>
    </row>
    <row r="25" spans="1:8" ht="22.5">
      <c r="A25" s="57" t="s">
        <v>2035</v>
      </c>
      <c r="B25" s="789" t="s">
        <v>7219</v>
      </c>
      <c r="C25" s="790"/>
      <c r="D25" s="95">
        <v>800</v>
      </c>
      <c r="E25" s="2">
        <v>0</v>
      </c>
      <c r="F25" s="112">
        <f t="shared" si="2"/>
        <v>0</v>
      </c>
      <c r="G25" s="15">
        <f t="shared" si="3"/>
        <v>0</v>
      </c>
      <c r="H25" s="3">
        <f t="shared" si="3"/>
        <v>0</v>
      </c>
    </row>
    <row r="26" spans="1:8">
      <c r="A26" s="57" t="s">
        <v>3701</v>
      </c>
      <c r="B26" s="787" t="s">
        <v>7220</v>
      </c>
      <c r="C26" s="788"/>
      <c r="D26" s="95">
        <v>800</v>
      </c>
      <c r="E26" s="2">
        <v>0</v>
      </c>
      <c r="F26" s="112">
        <f t="shared" si="2"/>
        <v>0</v>
      </c>
      <c r="G26" s="15">
        <f t="shared" si="3"/>
        <v>0</v>
      </c>
      <c r="H26" s="3">
        <f t="shared" si="3"/>
        <v>0</v>
      </c>
    </row>
    <row r="27" spans="1:8" ht="20.25" hidden="1" customHeight="1">
      <c r="A27" s="57" t="s">
        <v>3702</v>
      </c>
      <c r="B27" s="791" t="s">
        <v>7221</v>
      </c>
      <c r="C27" s="792"/>
      <c r="D27" s="95">
        <v>0</v>
      </c>
      <c r="E27" s="2">
        <v>0</v>
      </c>
      <c r="F27" s="112">
        <f t="shared" si="2"/>
        <v>0</v>
      </c>
      <c r="G27" s="15">
        <f t="shared" si="3"/>
        <v>0</v>
      </c>
      <c r="H27" s="3">
        <f t="shared" si="3"/>
        <v>0</v>
      </c>
    </row>
    <row r="28" spans="1:8" ht="20.25" hidden="1" customHeight="1">
      <c r="A28" s="57" t="s">
        <v>3703</v>
      </c>
      <c r="B28" s="791" t="s">
        <v>7222</v>
      </c>
      <c r="C28" s="792"/>
      <c r="D28" s="95">
        <v>0</v>
      </c>
      <c r="E28" s="2">
        <v>0</v>
      </c>
      <c r="F28" s="112">
        <f t="shared" si="2"/>
        <v>0</v>
      </c>
      <c r="G28" s="15">
        <f t="shared" si="3"/>
        <v>0</v>
      </c>
      <c r="H28" s="3">
        <f t="shared" si="3"/>
        <v>0</v>
      </c>
    </row>
    <row r="29" spans="1:8">
      <c r="A29" s="57" t="s">
        <v>2036</v>
      </c>
      <c r="B29" s="789" t="s">
        <v>7223</v>
      </c>
      <c r="C29" s="790"/>
      <c r="D29" s="95">
        <v>800</v>
      </c>
      <c r="E29" s="2">
        <v>0</v>
      </c>
      <c r="F29" s="112">
        <f t="shared" si="2"/>
        <v>0</v>
      </c>
      <c r="G29" s="15">
        <f t="shared" si="3"/>
        <v>0</v>
      </c>
      <c r="H29" s="3">
        <f t="shared" si="3"/>
        <v>0</v>
      </c>
    </row>
    <row r="30" spans="1:8">
      <c r="A30" s="57" t="s">
        <v>3704</v>
      </c>
      <c r="B30" s="787" t="s">
        <v>7224</v>
      </c>
      <c r="C30" s="788"/>
      <c r="D30" s="95">
        <v>800</v>
      </c>
      <c r="E30" s="2">
        <v>0</v>
      </c>
      <c r="F30" s="112">
        <f t="shared" si="2"/>
        <v>0</v>
      </c>
      <c r="G30" s="15">
        <f t="shared" si="3"/>
        <v>0</v>
      </c>
      <c r="H30" s="3">
        <f t="shared" si="3"/>
        <v>0</v>
      </c>
    </row>
    <row r="31" spans="1:8" ht="20.25" hidden="1" customHeight="1">
      <c r="A31" s="57" t="s">
        <v>3705</v>
      </c>
      <c r="B31" s="791" t="s">
        <v>7225</v>
      </c>
      <c r="C31" s="792"/>
      <c r="D31" s="95">
        <v>0</v>
      </c>
      <c r="E31" s="2">
        <v>0</v>
      </c>
      <c r="F31" s="112">
        <f t="shared" si="2"/>
        <v>0</v>
      </c>
      <c r="G31" s="15">
        <f t="shared" si="3"/>
        <v>0</v>
      </c>
      <c r="H31" s="3">
        <f t="shared" si="3"/>
        <v>0</v>
      </c>
    </row>
    <row r="32" spans="1:8">
      <c r="A32" s="57" t="s">
        <v>2037</v>
      </c>
      <c r="B32" s="789" t="s">
        <v>7226</v>
      </c>
      <c r="C32" s="790"/>
      <c r="D32" s="95">
        <v>800</v>
      </c>
      <c r="E32" s="2">
        <v>0</v>
      </c>
      <c r="F32" s="112">
        <f t="shared" si="2"/>
        <v>0</v>
      </c>
      <c r="G32" s="15">
        <f t="shared" si="3"/>
        <v>0</v>
      </c>
      <c r="H32" s="3">
        <f t="shared" si="3"/>
        <v>0</v>
      </c>
    </row>
    <row r="33" spans="1:10" ht="20.25" hidden="1" customHeight="1">
      <c r="A33" s="57" t="s">
        <v>3706</v>
      </c>
      <c r="B33" s="791" t="s">
        <v>7227</v>
      </c>
      <c r="C33" s="792"/>
      <c r="D33" s="95">
        <v>0</v>
      </c>
      <c r="E33" s="2">
        <v>0</v>
      </c>
      <c r="F33" s="112">
        <f t="shared" si="2"/>
        <v>0</v>
      </c>
      <c r="G33" s="15">
        <f t="shared" si="3"/>
        <v>0</v>
      </c>
      <c r="H33" s="3">
        <f t="shared" si="3"/>
        <v>0</v>
      </c>
    </row>
    <row r="34" spans="1:10" hidden="1">
      <c r="A34" s="57" t="s">
        <v>2038</v>
      </c>
      <c r="B34" s="791" t="s">
        <v>7228</v>
      </c>
      <c r="C34" s="792"/>
      <c r="D34" s="95">
        <v>0</v>
      </c>
      <c r="E34" s="2">
        <v>0</v>
      </c>
      <c r="F34" s="112">
        <f t="shared" si="2"/>
        <v>0</v>
      </c>
      <c r="G34" s="15">
        <f t="shared" si="3"/>
        <v>0</v>
      </c>
      <c r="H34" s="3">
        <f t="shared" si="3"/>
        <v>0</v>
      </c>
    </row>
    <row r="35" spans="1:10" ht="20.25" hidden="1" customHeight="1">
      <c r="A35" s="57" t="s">
        <v>3707</v>
      </c>
      <c r="B35" s="791" t="s">
        <v>7229</v>
      </c>
      <c r="C35" s="792"/>
      <c r="D35" s="95">
        <v>0</v>
      </c>
      <c r="E35" s="2">
        <v>0</v>
      </c>
      <c r="F35" s="112">
        <f t="shared" si="2"/>
        <v>0</v>
      </c>
      <c r="G35" s="15">
        <f t="shared" si="3"/>
        <v>0</v>
      </c>
      <c r="H35" s="3">
        <f t="shared" si="3"/>
        <v>0</v>
      </c>
    </row>
    <row r="36" spans="1:10" ht="20.25" hidden="1" customHeight="1">
      <c r="A36" s="57" t="s">
        <v>3708</v>
      </c>
      <c r="B36" s="791" t="s">
        <v>7230</v>
      </c>
      <c r="C36" s="792"/>
      <c r="D36" s="95">
        <v>0</v>
      </c>
      <c r="E36" s="2">
        <v>0</v>
      </c>
      <c r="F36" s="112">
        <f t="shared" si="2"/>
        <v>0</v>
      </c>
      <c r="G36" s="15">
        <f t="shared" si="3"/>
        <v>0</v>
      </c>
      <c r="H36" s="3">
        <f t="shared" si="3"/>
        <v>0</v>
      </c>
    </row>
    <row r="37" spans="1:10" ht="20.25" hidden="1" customHeight="1">
      <c r="A37" s="57" t="s">
        <v>2039</v>
      </c>
      <c r="B37" s="791" t="s">
        <v>7231</v>
      </c>
      <c r="C37" s="792"/>
      <c r="D37" s="95">
        <v>0</v>
      </c>
      <c r="E37" s="2">
        <v>0</v>
      </c>
      <c r="F37" s="112">
        <f t="shared" si="2"/>
        <v>0</v>
      </c>
      <c r="G37" s="15">
        <f t="shared" si="3"/>
        <v>0</v>
      </c>
      <c r="H37" s="3">
        <f t="shared" si="3"/>
        <v>0</v>
      </c>
    </row>
    <row r="38" spans="1:10" ht="20.25" hidden="1" customHeight="1">
      <c r="A38" s="57" t="s">
        <v>2040</v>
      </c>
      <c r="B38" s="791" t="s">
        <v>7232</v>
      </c>
      <c r="C38" s="792"/>
      <c r="D38" s="95">
        <v>0</v>
      </c>
      <c r="E38" s="2">
        <v>0</v>
      </c>
      <c r="F38" s="112">
        <f t="shared" si="2"/>
        <v>0</v>
      </c>
      <c r="G38" s="15">
        <f t="shared" si="3"/>
        <v>0</v>
      </c>
      <c r="H38" s="3">
        <f t="shared" si="3"/>
        <v>0</v>
      </c>
    </row>
    <row r="39" spans="1:10">
      <c r="A39" s="606" t="s">
        <v>1</v>
      </c>
      <c r="B39" s="645"/>
      <c r="C39" s="607"/>
      <c r="D39" s="18">
        <f>SUM(D23:D38)</f>
        <v>5100</v>
      </c>
      <c r="E39" s="162">
        <f>SUM(E23:E38)</f>
        <v>0</v>
      </c>
      <c r="F39" s="163">
        <f>SUM(F23:F38)</f>
        <v>0</v>
      </c>
      <c r="G39" s="164">
        <f>SUM(G23:G38)</f>
        <v>0</v>
      </c>
      <c r="H39" s="61">
        <f>F39/12</f>
        <v>0</v>
      </c>
    </row>
    <row r="42" spans="1:10">
      <c r="A42" s="786" t="s">
        <v>7276</v>
      </c>
      <c r="B42" s="786"/>
      <c r="C42" s="786"/>
      <c r="D42" s="786"/>
      <c r="E42" s="786"/>
      <c r="F42" s="786"/>
      <c r="G42" s="786"/>
      <c r="H42" s="786"/>
    </row>
    <row r="44" spans="1:10">
      <c r="A44" s="786" t="s">
        <v>7233</v>
      </c>
      <c r="B44" s="786"/>
      <c r="C44" s="786"/>
      <c r="D44" s="786"/>
      <c r="E44" s="786"/>
      <c r="F44" s="786"/>
      <c r="G44" s="786"/>
      <c r="H44" s="786"/>
    </row>
    <row r="46" spans="1:10">
      <c r="A46" s="804" t="s">
        <v>7261</v>
      </c>
      <c r="B46" s="804"/>
      <c r="C46" s="804" t="s">
        <v>7262</v>
      </c>
      <c r="D46" s="810" t="s">
        <v>7263</v>
      </c>
      <c r="E46" s="805" t="s">
        <v>7260</v>
      </c>
      <c r="F46" s="806"/>
      <c r="G46" s="807" t="s">
        <v>7277</v>
      </c>
      <c r="H46" s="805"/>
      <c r="I46" s="81"/>
      <c r="J46" s="81"/>
    </row>
    <row r="47" spans="1:10" ht="14.65" customHeight="1">
      <c r="A47" s="804"/>
      <c r="B47" s="804"/>
      <c r="C47" s="804"/>
      <c r="D47" s="811"/>
      <c r="E47" s="808" t="s">
        <v>6196</v>
      </c>
      <c r="F47" s="809" t="s">
        <v>7264</v>
      </c>
      <c r="G47" s="804" t="s">
        <v>6196</v>
      </c>
      <c r="H47" s="809" t="s">
        <v>7264</v>
      </c>
    </row>
    <row r="48" spans="1:10">
      <c r="A48" s="804"/>
      <c r="B48" s="804"/>
      <c r="C48" s="804"/>
      <c r="D48" s="812"/>
      <c r="E48" s="808"/>
      <c r="F48" s="809"/>
      <c r="G48" s="804"/>
      <c r="H48" s="809"/>
    </row>
    <row r="49" spans="1:8">
      <c r="A49" s="795" t="s">
        <v>7265</v>
      </c>
      <c r="B49" s="684"/>
      <c r="C49" s="176" t="s">
        <v>7235</v>
      </c>
      <c r="D49" s="177">
        <v>1091.8399999999999</v>
      </c>
      <c r="E49" s="178">
        <v>2.5</v>
      </c>
      <c r="F49" s="136">
        <f>$D49*E49</f>
        <v>2729.6</v>
      </c>
      <c r="G49" s="179">
        <v>2</v>
      </c>
      <c r="H49" s="136">
        <f>$D49*G49</f>
        <v>2183.6799999999998</v>
      </c>
    </row>
    <row r="50" spans="1:8">
      <c r="A50" s="795" t="s">
        <v>7266</v>
      </c>
      <c r="B50" s="684"/>
      <c r="C50" s="176" t="s">
        <v>7267</v>
      </c>
      <c r="D50" s="177">
        <v>382.52</v>
      </c>
      <c r="E50" s="178">
        <v>3</v>
      </c>
      <c r="F50" s="136">
        <f t="shared" ref="F50:F58" si="4">D50*E50</f>
        <v>1147.56</v>
      </c>
      <c r="G50" s="179">
        <v>2</v>
      </c>
      <c r="H50" s="136">
        <f t="shared" ref="H50:H58" si="5">$D50*G50</f>
        <v>765.04</v>
      </c>
    </row>
    <row r="51" spans="1:8">
      <c r="A51" s="795" t="s">
        <v>7268</v>
      </c>
      <c r="B51" s="684"/>
      <c r="C51" s="176" t="s">
        <v>7239</v>
      </c>
      <c r="D51" s="177">
        <v>352.01</v>
      </c>
      <c r="E51" s="178">
        <v>1.5</v>
      </c>
      <c r="F51" s="136">
        <f t="shared" si="4"/>
        <v>528.01499999999999</v>
      </c>
      <c r="G51" s="179">
        <v>1</v>
      </c>
      <c r="H51" s="136">
        <f t="shared" si="5"/>
        <v>352.01</v>
      </c>
    </row>
    <row r="52" spans="1:8">
      <c r="A52" s="795" t="s">
        <v>7269</v>
      </c>
      <c r="B52" s="684"/>
      <c r="C52" s="176" t="s">
        <v>7241</v>
      </c>
      <c r="D52" s="177">
        <v>487.72</v>
      </c>
      <c r="E52" s="178">
        <v>5</v>
      </c>
      <c r="F52" s="136">
        <f t="shared" si="4"/>
        <v>2438.6000000000004</v>
      </c>
      <c r="G52" s="179">
        <v>4</v>
      </c>
      <c r="H52" s="136">
        <f t="shared" si="5"/>
        <v>1950.88</v>
      </c>
    </row>
    <row r="53" spans="1:8" ht="28.5" customHeight="1">
      <c r="A53" s="199" t="s">
        <v>6201</v>
      </c>
      <c r="B53" s="200"/>
      <c r="C53" s="201" t="s">
        <v>7289</v>
      </c>
      <c r="D53" s="180">
        <v>599.4</v>
      </c>
      <c r="E53" s="181">
        <v>1.5</v>
      </c>
      <c r="F53" s="182">
        <f t="shared" si="4"/>
        <v>899.09999999999991</v>
      </c>
      <c r="G53" s="183">
        <v>1.25</v>
      </c>
      <c r="H53" s="182">
        <f t="shared" si="5"/>
        <v>749.25</v>
      </c>
    </row>
    <row r="54" spans="1:8">
      <c r="A54" s="795" t="s">
        <v>7270</v>
      </c>
      <c r="B54" s="684"/>
      <c r="C54" s="176" t="s">
        <v>7245</v>
      </c>
      <c r="D54" s="177">
        <v>486.87</v>
      </c>
      <c r="E54" s="178">
        <v>2.5</v>
      </c>
      <c r="F54" s="136">
        <f t="shared" si="4"/>
        <v>1217.175</v>
      </c>
      <c r="G54" s="179">
        <v>2</v>
      </c>
      <c r="H54" s="136">
        <f t="shared" si="5"/>
        <v>973.74</v>
      </c>
    </row>
    <row r="55" spans="1:8">
      <c r="A55" s="795" t="s">
        <v>7271</v>
      </c>
      <c r="B55" s="684"/>
      <c r="C55" s="176" t="s">
        <v>7272</v>
      </c>
      <c r="D55" s="177">
        <v>522.27</v>
      </c>
      <c r="E55" s="178">
        <v>6</v>
      </c>
      <c r="F55" s="136">
        <f t="shared" si="4"/>
        <v>3133.62</v>
      </c>
      <c r="G55" s="179">
        <v>3.5</v>
      </c>
      <c r="H55" s="136">
        <f t="shared" si="5"/>
        <v>1827.9449999999999</v>
      </c>
    </row>
    <row r="56" spans="1:8">
      <c r="A56" s="795" t="s">
        <v>7273</v>
      </c>
      <c r="B56" s="684"/>
      <c r="C56" s="176" t="s">
        <v>7249</v>
      </c>
      <c r="D56" s="177">
        <v>711.89</v>
      </c>
      <c r="E56" s="178">
        <v>3</v>
      </c>
      <c r="F56" s="136">
        <f t="shared" si="4"/>
        <v>2135.67</v>
      </c>
      <c r="G56" s="179">
        <v>2</v>
      </c>
      <c r="H56" s="136">
        <f t="shared" si="5"/>
        <v>1423.78</v>
      </c>
    </row>
    <row r="57" spans="1:8">
      <c r="A57" s="795" t="s">
        <v>7274</v>
      </c>
      <c r="B57" s="684"/>
      <c r="C57" s="176" t="s">
        <v>7251</v>
      </c>
      <c r="D57" s="177">
        <v>1132.8</v>
      </c>
      <c r="E57" s="178">
        <v>4.5</v>
      </c>
      <c r="F57" s="136">
        <f t="shared" si="4"/>
        <v>5097.5999999999995</v>
      </c>
      <c r="G57" s="179">
        <v>4</v>
      </c>
      <c r="H57" s="136">
        <f t="shared" si="5"/>
        <v>4531.2</v>
      </c>
    </row>
    <row r="58" spans="1:8">
      <c r="A58" s="795" t="s">
        <v>7275</v>
      </c>
      <c r="B58" s="684"/>
      <c r="C58" s="176" t="s">
        <v>7252</v>
      </c>
      <c r="D58" s="177">
        <v>483.46</v>
      </c>
      <c r="E58" s="178">
        <v>3.5</v>
      </c>
      <c r="F58" s="136">
        <f t="shared" si="4"/>
        <v>1692.11</v>
      </c>
      <c r="G58" s="179">
        <v>3</v>
      </c>
      <c r="H58" s="136">
        <f t="shared" si="5"/>
        <v>1450.3799999999999</v>
      </c>
    </row>
    <row r="60" spans="1:8">
      <c r="A60" s="786" t="s">
        <v>7188</v>
      </c>
      <c r="B60" s="786"/>
      <c r="C60" s="786"/>
      <c r="D60" s="786"/>
      <c r="E60" s="786"/>
      <c r="F60" s="786"/>
      <c r="G60" s="786"/>
      <c r="H60" s="786"/>
    </row>
    <row r="62" spans="1:8">
      <c r="A62" s="804" t="s">
        <v>7261</v>
      </c>
      <c r="B62" s="804"/>
      <c r="C62" s="804" t="s">
        <v>7262</v>
      </c>
      <c r="D62" s="809" t="s">
        <v>7263</v>
      </c>
      <c r="E62" s="805" t="s">
        <v>7260</v>
      </c>
      <c r="F62" s="806"/>
      <c r="G62" s="807" t="s">
        <v>7277</v>
      </c>
      <c r="H62" s="805"/>
    </row>
    <row r="63" spans="1:8" ht="14.65" customHeight="1">
      <c r="A63" s="804"/>
      <c r="B63" s="804"/>
      <c r="C63" s="804"/>
      <c r="D63" s="809"/>
      <c r="E63" s="808" t="s">
        <v>6196</v>
      </c>
      <c r="F63" s="809" t="s">
        <v>7264</v>
      </c>
      <c r="G63" s="804" t="s">
        <v>6196</v>
      </c>
      <c r="H63" s="809" t="s">
        <v>7264</v>
      </c>
    </row>
    <row r="64" spans="1:8">
      <c r="A64" s="804"/>
      <c r="B64" s="804"/>
      <c r="C64" s="804"/>
      <c r="D64" s="809"/>
      <c r="E64" s="808"/>
      <c r="F64" s="809"/>
      <c r="G64" s="804"/>
      <c r="H64" s="809"/>
    </row>
    <row r="65" spans="1:8">
      <c r="A65" s="694" t="s">
        <v>7265</v>
      </c>
      <c r="B65" s="694"/>
      <c r="C65" s="194" t="s">
        <v>7235</v>
      </c>
      <c r="D65" s="177">
        <v>1975.58</v>
      </c>
      <c r="E65" s="178">
        <v>2</v>
      </c>
      <c r="F65" s="136">
        <f>$D65*E65</f>
        <v>3951.16</v>
      </c>
      <c r="G65" s="179">
        <v>1.5</v>
      </c>
      <c r="H65" s="136">
        <f>$D65*G65</f>
        <v>2963.37</v>
      </c>
    </row>
    <row r="66" spans="1:8">
      <c r="A66" s="694" t="s">
        <v>7278</v>
      </c>
      <c r="B66" s="694"/>
      <c r="C66" s="194" t="s">
        <v>7281</v>
      </c>
      <c r="D66" s="189">
        <v>595.84</v>
      </c>
      <c r="E66" s="190">
        <v>4</v>
      </c>
      <c r="F66" s="136">
        <f t="shared" ref="F66:F71" si="6">$D66*E66</f>
        <v>2383.36</v>
      </c>
      <c r="G66" s="179">
        <v>3.5</v>
      </c>
      <c r="H66" s="136">
        <f t="shared" ref="H66:H71" si="7">$D66*G66</f>
        <v>2085.44</v>
      </c>
    </row>
    <row r="67" spans="1:8">
      <c r="A67" s="690" t="s">
        <v>6201</v>
      </c>
      <c r="B67" s="690"/>
      <c r="C67" s="194" t="s">
        <v>7255</v>
      </c>
      <c r="D67" s="191">
        <v>1271.25</v>
      </c>
      <c r="E67" s="192">
        <v>2</v>
      </c>
      <c r="F67" s="136">
        <f t="shared" si="6"/>
        <v>2542.5</v>
      </c>
      <c r="G67" s="192">
        <v>1.3</v>
      </c>
      <c r="H67" s="136">
        <f t="shared" si="7"/>
        <v>1652.625</v>
      </c>
    </row>
    <row r="68" spans="1:8">
      <c r="A68" s="694" t="s">
        <v>7270</v>
      </c>
      <c r="B68" s="694"/>
      <c r="C68" s="194" t="s">
        <v>7245</v>
      </c>
      <c r="D68" s="177">
        <v>1560.96</v>
      </c>
      <c r="E68" s="178">
        <v>1.75</v>
      </c>
      <c r="F68" s="136">
        <f t="shared" si="6"/>
        <v>2731.6800000000003</v>
      </c>
      <c r="G68" s="179">
        <v>1.5</v>
      </c>
      <c r="H68" s="136">
        <f t="shared" si="7"/>
        <v>2341.44</v>
      </c>
    </row>
    <row r="69" spans="1:8">
      <c r="A69" s="694" t="s">
        <v>7279</v>
      </c>
      <c r="B69" s="694"/>
      <c r="C69" s="194" t="s">
        <v>7282</v>
      </c>
      <c r="D69" s="177">
        <v>2511.86</v>
      </c>
      <c r="E69" s="178">
        <v>1.5</v>
      </c>
      <c r="F69" s="136">
        <f t="shared" si="6"/>
        <v>3767.79</v>
      </c>
      <c r="G69" s="179">
        <v>1.25</v>
      </c>
      <c r="H69" s="136">
        <f t="shared" si="7"/>
        <v>3139.8250000000003</v>
      </c>
    </row>
    <row r="70" spans="1:8">
      <c r="A70" s="694" t="s">
        <v>7273</v>
      </c>
      <c r="B70" s="694"/>
      <c r="C70" s="194" t="s">
        <v>7249</v>
      </c>
      <c r="D70" s="177">
        <v>1875.16</v>
      </c>
      <c r="E70" s="178">
        <v>1.5</v>
      </c>
      <c r="F70" s="136">
        <f t="shared" si="6"/>
        <v>2812.7400000000002</v>
      </c>
      <c r="G70" s="179">
        <v>1</v>
      </c>
      <c r="H70" s="136">
        <f t="shared" si="7"/>
        <v>1875.16</v>
      </c>
    </row>
    <row r="71" spans="1:8">
      <c r="A71" s="694" t="s">
        <v>7280</v>
      </c>
      <c r="B71" s="694"/>
      <c r="C71" s="188" t="s">
        <v>7252</v>
      </c>
      <c r="D71" s="124">
        <v>659.03</v>
      </c>
      <c r="E71" s="193">
        <v>5</v>
      </c>
      <c r="F71" s="136">
        <f t="shared" si="6"/>
        <v>3295.1499999999996</v>
      </c>
      <c r="G71" s="179">
        <v>4</v>
      </c>
      <c r="H71" s="136">
        <f t="shared" si="7"/>
        <v>2636.12</v>
      </c>
    </row>
    <row r="73" spans="1:8">
      <c r="A73" s="786" t="s">
        <v>7233</v>
      </c>
      <c r="B73" s="786"/>
      <c r="C73" s="786"/>
      <c r="D73" s="786"/>
      <c r="E73" s="786"/>
      <c r="F73" s="786"/>
      <c r="G73" s="786"/>
      <c r="H73" s="786"/>
    </row>
    <row r="75" spans="1:8">
      <c r="A75" s="804" t="s">
        <v>7261</v>
      </c>
      <c r="B75" s="804"/>
      <c r="C75" s="804" t="s">
        <v>7262</v>
      </c>
      <c r="D75" s="809" t="s">
        <v>7263</v>
      </c>
      <c r="E75" s="805" t="s">
        <v>7283</v>
      </c>
      <c r="F75" s="806"/>
      <c r="G75" s="807" t="s">
        <v>7284</v>
      </c>
      <c r="H75" s="805"/>
    </row>
    <row r="76" spans="1:8" ht="14.65" customHeight="1">
      <c r="A76" s="804"/>
      <c r="B76" s="804"/>
      <c r="C76" s="804"/>
      <c r="D76" s="809"/>
      <c r="E76" s="808" t="s">
        <v>6196</v>
      </c>
      <c r="F76" s="809" t="s">
        <v>7264</v>
      </c>
      <c r="G76" s="804" t="s">
        <v>6196</v>
      </c>
      <c r="H76" s="809" t="s">
        <v>7264</v>
      </c>
    </row>
    <row r="77" spans="1:8">
      <c r="A77" s="804"/>
      <c r="B77" s="804"/>
      <c r="C77" s="804"/>
      <c r="D77" s="809"/>
      <c r="E77" s="808"/>
      <c r="F77" s="809"/>
      <c r="G77" s="804"/>
      <c r="H77" s="809"/>
    </row>
    <row r="78" spans="1:8">
      <c r="A78" s="795" t="s">
        <v>7265</v>
      </c>
      <c r="B78" s="684"/>
      <c r="C78" s="176" t="s">
        <v>7235</v>
      </c>
      <c r="D78" s="177">
        <v>1091.8399999999999</v>
      </c>
      <c r="E78" s="178">
        <v>1.5</v>
      </c>
      <c r="F78" s="136">
        <f>$D78*E78</f>
        <v>1637.7599999999998</v>
      </c>
      <c r="G78" s="179">
        <v>1</v>
      </c>
      <c r="H78" s="136">
        <f>$D78*G78</f>
        <v>1091.8399999999999</v>
      </c>
    </row>
    <row r="79" spans="1:8">
      <c r="A79" s="795" t="s">
        <v>7266</v>
      </c>
      <c r="B79" s="684"/>
      <c r="C79" s="176" t="s">
        <v>7267</v>
      </c>
      <c r="D79" s="177">
        <v>382.52</v>
      </c>
      <c r="E79" s="178">
        <v>1.5</v>
      </c>
      <c r="F79" s="136">
        <f t="shared" ref="F79:F82" si="8">D79*E79</f>
        <v>573.78</v>
      </c>
      <c r="G79" s="179">
        <v>1</v>
      </c>
      <c r="H79" s="136">
        <f t="shared" ref="H79:H82" si="9">$D79*G79</f>
        <v>382.52</v>
      </c>
    </row>
    <row r="80" spans="1:8">
      <c r="A80" s="795" t="s">
        <v>7268</v>
      </c>
      <c r="B80" s="684"/>
      <c r="C80" s="176" t="s">
        <v>7239</v>
      </c>
      <c r="D80" s="177">
        <v>352.01</v>
      </c>
      <c r="E80" s="178">
        <v>1</v>
      </c>
      <c r="F80" s="136">
        <f t="shared" si="8"/>
        <v>352.01</v>
      </c>
      <c r="G80" s="179">
        <v>1</v>
      </c>
      <c r="H80" s="136">
        <f t="shared" si="9"/>
        <v>352.01</v>
      </c>
    </row>
    <row r="81" spans="1:8">
      <c r="A81" s="795" t="s">
        <v>7269</v>
      </c>
      <c r="B81" s="684"/>
      <c r="C81" s="176" t="s">
        <v>7241</v>
      </c>
      <c r="D81" s="177">
        <v>487.72</v>
      </c>
      <c r="E81" s="178">
        <v>2.5</v>
      </c>
      <c r="F81" s="136">
        <f t="shared" si="8"/>
        <v>1219.3000000000002</v>
      </c>
      <c r="G81" s="179">
        <v>1</v>
      </c>
      <c r="H81" s="136">
        <f t="shared" si="9"/>
        <v>487.72</v>
      </c>
    </row>
    <row r="82" spans="1:8" ht="26.25" customHeight="1">
      <c r="A82" s="783" t="s">
        <v>6201</v>
      </c>
      <c r="B82" s="659"/>
      <c r="C82" s="201" t="s">
        <v>7289</v>
      </c>
      <c r="D82" s="180">
        <v>599.4</v>
      </c>
      <c r="E82" s="181">
        <v>0.75</v>
      </c>
      <c r="F82" s="182">
        <f t="shared" si="8"/>
        <v>449.54999999999995</v>
      </c>
      <c r="G82" s="183">
        <v>0.75</v>
      </c>
      <c r="H82" s="182">
        <f t="shared" si="9"/>
        <v>449.54999999999995</v>
      </c>
    </row>
    <row r="83" spans="1:8">
      <c r="A83" s="795" t="s">
        <v>7270</v>
      </c>
      <c r="B83" s="684"/>
      <c r="C83" s="176" t="s">
        <v>7245</v>
      </c>
      <c r="D83" s="177">
        <v>486.87</v>
      </c>
      <c r="E83" s="178">
        <v>1.5</v>
      </c>
      <c r="F83" s="136">
        <f t="shared" ref="F83:F87" si="10">D83*E83</f>
        <v>730.30500000000006</v>
      </c>
      <c r="G83" s="179">
        <v>1</v>
      </c>
      <c r="H83" s="136">
        <f t="shared" ref="H83:H87" si="11">$D83*G83</f>
        <v>486.87</v>
      </c>
    </row>
    <row r="84" spans="1:8">
      <c r="A84" s="795" t="s">
        <v>7271</v>
      </c>
      <c r="B84" s="684"/>
      <c r="C84" s="176" t="s">
        <v>7272</v>
      </c>
      <c r="D84" s="177">
        <v>522.27</v>
      </c>
      <c r="E84" s="178">
        <v>4.5</v>
      </c>
      <c r="F84" s="136">
        <f t="shared" si="10"/>
        <v>2350.2150000000001</v>
      </c>
      <c r="G84" s="179">
        <v>4</v>
      </c>
      <c r="H84" s="136">
        <f t="shared" si="11"/>
        <v>2089.08</v>
      </c>
    </row>
    <row r="85" spans="1:8">
      <c r="A85" s="795" t="s">
        <v>7273</v>
      </c>
      <c r="B85" s="684"/>
      <c r="C85" s="176" t="s">
        <v>7249</v>
      </c>
      <c r="D85" s="177">
        <v>711.89</v>
      </c>
      <c r="E85" s="178">
        <v>1.5</v>
      </c>
      <c r="F85" s="136">
        <f t="shared" si="10"/>
        <v>1067.835</v>
      </c>
      <c r="G85" s="179">
        <v>1</v>
      </c>
      <c r="H85" s="136">
        <f t="shared" si="11"/>
        <v>711.89</v>
      </c>
    </row>
    <row r="86" spans="1:8">
      <c r="A86" s="795" t="s">
        <v>7274</v>
      </c>
      <c r="B86" s="684"/>
      <c r="C86" s="176" t="s">
        <v>7251</v>
      </c>
      <c r="D86" s="177">
        <v>1132.8</v>
      </c>
      <c r="E86" s="178">
        <v>3.5</v>
      </c>
      <c r="F86" s="136">
        <f t="shared" si="10"/>
        <v>3964.7999999999997</v>
      </c>
      <c r="G86" s="179">
        <v>3</v>
      </c>
      <c r="H86" s="136">
        <f t="shared" si="11"/>
        <v>3398.3999999999996</v>
      </c>
    </row>
    <row r="87" spans="1:8">
      <c r="A87" s="795" t="s">
        <v>7275</v>
      </c>
      <c r="B87" s="684"/>
      <c r="C87" s="176" t="s">
        <v>7252</v>
      </c>
      <c r="D87" s="177">
        <v>483.46</v>
      </c>
      <c r="E87" s="178">
        <v>2.5</v>
      </c>
      <c r="F87" s="136">
        <f t="shared" si="10"/>
        <v>1208.6499999999999</v>
      </c>
      <c r="G87" s="179">
        <v>2</v>
      </c>
      <c r="H87" s="136">
        <f t="shared" si="11"/>
        <v>966.92</v>
      </c>
    </row>
    <row r="89" spans="1:8">
      <c r="A89" s="786" t="s">
        <v>7188</v>
      </c>
      <c r="B89" s="786"/>
      <c r="C89" s="786"/>
      <c r="D89" s="786"/>
      <c r="E89" s="786"/>
      <c r="F89" s="786"/>
      <c r="G89" s="786"/>
      <c r="H89" s="786"/>
    </row>
    <row r="91" spans="1:8">
      <c r="A91" s="804" t="s">
        <v>7261</v>
      </c>
      <c r="B91" s="804"/>
      <c r="C91" s="804" t="s">
        <v>7262</v>
      </c>
      <c r="D91" s="809" t="s">
        <v>7263</v>
      </c>
      <c r="E91" s="805" t="s">
        <v>7283</v>
      </c>
      <c r="F91" s="806"/>
      <c r="G91" s="807" t="s">
        <v>7284</v>
      </c>
      <c r="H91" s="805"/>
    </row>
    <row r="92" spans="1:8">
      <c r="A92" s="804"/>
      <c r="B92" s="804"/>
      <c r="C92" s="804"/>
      <c r="D92" s="809"/>
      <c r="E92" s="808" t="s">
        <v>6196</v>
      </c>
      <c r="F92" s="809" t="s">
        <v>7264</v>
      </c>
      <c r="G92" s="804" t="s">
        <v>6196</v>
      </c>
      <c r="H92" s="809" t="s">
        <v>7264</v>
      </c>
    </row>
    <row r="93" spans="1:8">
      <c r="A93" s="804"/>
      <c r="B93" s="804"/>
      <c r="C93" s="804"/>
      <c r="D93" s="809"/>
      <c r="E93" s="808"/>
      <c r="F93" s="809"/>
      <c r="G93" s="804"/>
      <c r="H93" s="809"/>
    </row>
    <row r="94" spans="1:8">
      <c r="A94" s="694" t="s">
        <v>7265</v>
      </c>
      <c r="B94" s="694"/>
      <c r="C94" s="194" t="s">
        <v>7235</v>
      </c>
      <c r="D94" s="177">
        <v>1975.58</v>
      </c>
      <c r="E94" s="178">
        <v>1.25</v>
      </c>
      <c r="F94" s="136">
        <f>$D94*E94</f>
        <v>2469.4749999999999</v>
      </c>
      <c r="G94" s="179">
        <v>1</v>
      </c>
      <c r="H94" s="136">
        <f>$D94*G94</f>
        <v>1975.58</v>
      </c>
    </row>
    <row r="95" spans="1:8">
      <c r="A95" s="694" t="s">
        <v>7278</v>
      </c>
      <c r="B95" s="694"/>
      <c r="C95" s="194" t="s">
        <v>7281</v>
      </c>
      <c r="D95" s="189">
        <v>595.84</v>
      </c>
      <c r="E95" s="190">
        <v>3</v>
      </c>
      <c r="F95" s="136">
        <f t="shared" ref="F95:F100" si="12">$D95*E95</f>
        <v>1787.52</v>
      </c>
      <c r="G95" s="179">
        <v>2.5</v>
      </c>
      <c r="H95" s="136">
        <f t="shared" ref="H95:H100" si="13">$D95*G95</f>
        <v>1489.6000000000001</v>
      </c>
    </row>
    <row r="96" spans="1:8">
      <c r="A96" s="690" t="s">
        <v>6201</v>
      </c>
      <c r="B96" s="690"/>
      <c r="C96" s="194" t="s">
        <v>7255</v>
      </c>
      <c r="D96" s="191">
        <v>1271.25</v>
      </c>
      <c r="E96" s="192">
        <v>1</v>
      </c>
      <c r="F96" s="136">
        <f t="shared" si="12"/>
        <v>1271.25</v>
      </c>
      <c r="G96" s="192">
        <v>1</v>
      </c>
      <c r="H96" s="136">
        <f t="shared" si="13"/>
        <v>1271.25</v>
      </c>
    </row>
    <row r="97" spans="1:8">
      <c r="A97" s="694" t="s">
        <v>7270</v>
      </c>
      <c r="B97" s="694"/>
      <c r="C97" s="194" t="s">
        <v>7245</v>
      </c>
      <c r="D97" s="177">
        <v>1560.96</v>
      </c>
      <c r="E97" s="178">
        <v>1.25</v>
      </c>
      <c r="F97" s="136">
        <f t="shared" si="12"/>
        <v>1951.2</v>
      </c>
      <c r="G97" s="179">
        <v>1</v>
      </c>
      <c r="H97" s="136">
        <f t="shared" si="13"/>
        <v>1560.96</v>
      </c>
    </row>
    <row r="98" spans="1:8">
      <c r="A98" s="694" t="s">
        <v>7279</v>
      </c>
      <c r="B98" s="694"/>
      <c r="C98" s="194" t="s">
        <v>7282</v>
      </c>
      <c r="D98" s="177">
        <v>2511.86</v>
      </c>
      <c r="E98" s="178">
        <v>1</v>
      </c>
      <c r="F98" s="136">
        <f t="shared" si="12"/>
        <v>2511.86</v>
      </c>
      <c r="G98" s="179">
        <v>1</v>
      </c>
      <c r="H98" s="136">
        <f t="shared" si="13"/>
        <v>2511.86</v>
      </c>
    </row>
    <row r="99" spans="1:8">
      <c r="A99" s="694" t="s">
        <v>7273</v>
      </c>
      <c r="B99" s="694"/>
      <c r="C99" s="194" t="s">
        <v>7249</v>
      </c>
      <c r="D99" s="177">
        <v>1875.16</v>
      </c>
      <c r="E99" s="178">
        <v>1</v>
      </c>
      <c r="F99" s="136">
        <f t="shared" si="12"/>
        <v>1875.16</v>
      </c>
      <c r="G99" s="179">
        <v>1</v>
      </c>
      <c r="H99" s="136">
        <f t="shared" si="13"/>
        <v>1875.16</v>
      </c>
    </row>
    <row r="100" spans="1:8">
      <c r="A100" s="694" t="s">
        <v>7280</v>
      </c>
      <c r="B100" s="694"/>
      <c r="C100" s="188" t="s">
        <v>7252</v>
      </c>
      <c r="D100" s="124">
        <v>659.03</v>
      </c>
      <c r="E100" s="193">
        <v>3.5</v>
      </c>
      <c r="F100" s="136">
        <f t="shared" si="12"/>
        <v>2306.605</v>
      </c>
      <c r="G100" s="179">
        <v>2.5</v>
      </c>
      <c r="H100" s="136">
        <f t="shared" si="13"/>
        <v>1647.5749999999998</v>
      </c>
    </row>
    <row r="103" spans="1:8">
      <c r="A103" s="118"/>
      <c r="B103" s="118"/>
      <c r="C103" s="118"/>
      <c r="D103" s="118"/>
      <c r="E103" s="118"/>
      <c r="F103" s="195" t="s">
        <v>7260</v>
      </c>
      <c r="G103" s="195"/>
      <c r="H103" s="195" t="s">
        <v>7277</v>
      </c>
    </row>
    <row r="104" spans="1:8">
      <c r="A104" s="694" t="s">
        <v>7286</v>
      </c>
      <c r="B104" s="694"/>
      <c r="C104" s="694"/>
      <c r="D104" s="195"/>
      <c r="E104" s="195"/>
      <c r="F104" s="124">
        <v>400</v>
      </c>
      <c r="G104" s="195"/>
      <c r="H104" s="124">
        <v>300</v>
      </c>
    </row>
    <row r="106" spans="1:8">
      <c r="A106" s="118"/>
      <c r="B106" s="118"/>
      <c r="C106" s="118"/>
      <c r="D106" s="118"/>
      <c r="E106" s="118"/>
      <c r="F106" s="195" t="s">
        <v>7283</v>
      </c>
      <c r="G106" s="195"/>
      <c r="H106" s="195" t="s">
        <v>7284</v>
      </c>
    </row>
    <row r="107" spans="1:8">
      <c r="A107" s="694" t="s">
        <v>7286</v>
      </c>
      <c r="B107" s="694"/>
      <c r="C107" s="694"/>
      <c r="D107" s="195"/>
      <c r="E107" s="195"/>
      <c r="F107" s="124">
        <v>250</v>
      </c>
      <c r="G107" s="195"/>
      <c r="H107" s="124">
        <v>200</v>
      </c>
    </row>
  </sheetData>
  <mergeCells count="110">
    <mergeCell ref="A100:B100"/>
    <mergeCell ref="D46:D48"/>
    <mergeCell ref="D75:D77"/>
    <mergeCell ref="A94:B94"/>
    <mergeCell ref="A95:B95"/>
    <mergeCell ref="A96:B96"/>
    <mergeCell ref="A97:B97"/>
    <mergeCell ref="A98:B98"/>
    <mergeCell ref="A99:B99"/>
    <mergeCell ref="A91:B93"/>
    <mergeCell ref="C91:C93"/>
    <mergeCell ref="D91:D93"/>
    <mergeCell ref="A65:B65"/>
    <mergeCell ref="D62:D64"/>
    <mergeCell ref="A73:H73"/>
    <mergeCell ref="A71:B71"/>
    <mergeCell ref="A70:B70"/>
    <mergeCell ref="A69:B69"/>
    <mergeCell ref="A68:B68"/>
    <mergeCell ref="A67:B67"/>
    <mergeCell ref="A66:B66"/>
    <mergeCell ref="A62:B64"/>
    <mergeCell ref="E91:F91"/>
    <mergeCell ref="G91:H91"/>
    <mergeCell ref="E92:E93"/>
    <mergeCell ref="F92:F93"/>
    <mergeCell ref="G92:G93"/>
    <mergeCell ref="H92:H93"/>
    <mergeCell ref="A83:B83"/>
    <mergeCell ref="A84:B84"/>
    <mergeCell ref="A85:B85"/>
    <mergeCell ref="A86:B86"/>
    <mergeCell ref="A87:B87"/>
    <mergeCell ref="A89:H89"/>
    <mergeCell ref="G76:G77"/>
    <mergeCell ref="H76:H77"/>
    <mergeCell ref="A78:B78"/>
    <mergeCell ref="A79:B79"/>
    <mergeCell ref="A80:B80"/>
    <mergeCell ref="A81:B81"/>
    <mergeCell ref="A75:B77"/>
    <mergeCell ref="C75:C77"/>
    <mergeCell ref="E75:F75"/>
    <mergeCell ref="G75:H75"/>
    <mergeCell ref="E76:E77"/>
    <mergeCell ref="F76:F77"/>
    <mergeCell ref="C62:C64"/>
    <mergeCell ref="E62:F62"/>
    <mergeCell ref="G62:H62"/>
    <mergeCell ref="E63:E64"/>
    <mergeCell ref="F63:F64"/>
    <mergeCell ref="G63:G64"/>
    <mergeCell ref="H63:H64"/>
    <mergeCell ref="E46:F46"/>
    <mergeCell ref="A60:H60"/>
    <mergeCell ref="A46:B48"/>
    <mergeCell ref="C46:C48"/>
    <mergeCell ref="G46:H46"/>
    <mergeCell ref="G47:G48"/>
    <mergeCell ref="H47:H48"/>
    <mergeCell ref="F47:F48"/>
    <mergeCell ref="E47:E48"/>
    <mergeCell ref="B15:C15"/>
    <mergeCell ref="A58:B58"/>
    <mergeCell ref="A57:B57"/>
    <mergeCell ref="A56:B56"/>
    <mergeCell ref="A55:B55"/>
    <mergeCell ref="A54:B54"/>
    <mergeCell ref="A52:B52"/>
    <mergeCell ref="A51:B51"/>
    <mergeCell ref="A50:B50"/>
    <mergeCell ref="A49:B49"/>
    <mergeCell ref="B38:C38"/>
    <mergeCell ref="B37:C37"/>
    <mergeCell ref="B36:C36"/>
    <mergeCell ref="B35:C35"/>
    <mergeCell ref="B34:C34"/>
    <mergeCell ref="B33:C33"/>
    <mergeCell ref="B23:C23"/>
    <mergeCell ref="B29:C29"/>
    <mergeCell ref="B28:C28"/>
    <mergeCell ref="A44:H44"/>
    <mergeCell ref="B32:C32"/>
    <mergeCell ref="B31:C31"/>
    <mergeCell ref="A21:C22"/>
    <mergeCell ref="B30:C30"/>
    <mergeCell ref="A13:C14"/>
    <mergeCell ref="A104:C104"/>
    <mergeCell ref="A107:C107"/>
    <mergeCell ref="A82:B82"/>
    <mergeCell ref="A9:H9"/>
    <mergeCell ref="D13:D14"/>
    <mergeCell ref="E13:H13"/>
    <mergeCell ref="A1:H1"/>
    <mergeCell ref="A2:H2"/>
    <mergeCell ref="A3:H3"/>
    <mergeCell ref="A5:H5"/>
    <mergeCell ref="A6:H6"/>
    <mergeCell ref="A7:H7"/>
    <mergeCell ref="A19:H19"/>
    <mergeCell ref="D21:D22"/>
    <mergeCell ref="E21:H21"/>
    <mergeCell ref="A39:C39"/>
    <mergeCell ref="A42:H42"/>
    <mergeCell ref="B26:C26"/>
    <mergeCell ref="B25:C25"/>
    <mergeCell ref="B24:C24"/>
    <mergeCell ref="A11:H11"/>
    <mergeCell ref="B27:C27"/>
    <mergeCell ref="B16:C1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FF"/>
  </sheetPr>
  <dimension ref="A1:L36"/>
  <sheetViews>
    <sheetView topLeftCell="A7" workbookViewId="0">
      <selection activeCell="A106" sqref="A106:H106"/>
    </sheetView>
  </sheetViews>
  <sheetFormatPr defaultRowHeight="15"/>
  <cols>
    <col min="1" max="1" width="12.140625" customWidth="1"/>
    <col min="2" max="2" width="45.140625" customWidth="1"/>
    <col min="3" max="3" width="11.7109375" customWidth="1"/>
    <col min="4" max="4" width="7.42578125" customWidth="1"/>
    <col min="5" max="5" width="12.85546875" customWidth="1"/>
    <col min="6" max="6" width="7.42578125" customWidth="1"/>
    <col min="7" max="7" width="11.42578125" customWidth="1"/>
  </cols>
  <sheetData>
    <row r="1" spans="1:12" ht="15.75">
      <c r="A1" s="630" t="s">
        <v>3812</v>
      </c>
      <c r="B1" s="630"/>
      <c r="C1" s="630"/>
      <c r="D1" s="630"/>
      <c r="E1" s="630"/>
      <c r="F1" s="630"/>
      <c r="G1" s="630"/>
    </row>
    <row r="2" spans="1:12" ht="15.75">
      <c r="A2" s="630" t="s">
        <v>3813</v>
      </c>
      <c r="B2" s="630"/>
      <c r="C2" s="630"/>
      <c r="D2" s="630"/>
      <c r="E2" s="630"/>
      <c r="F2" s="630"/>
      <c r="G2" s="630"/>
    </row>
    <row r="3" spans="1:12" ht="15.75">
      <c r="A3" s="630" t="s">
        <v>3810</v>
      </c>
      <c r="B3" s="630"/>
      <c r="C3" s="630"/>
      <c r="D3" s="630"/>
      <c r="E3" s="630"/>
      <c r="F3" s="630"/>
      <c r="G3" s="630"/>
    </row>
    <row r="5" spans="1:12">
      <c r="A5" s="631" t="str">
        <f>POA!$B$5</f>
        <v>CONTRATUALIZAÇÃO_2025</v>
      </c>
      <c r="B5" s="631"/>
      <c r="C5" s="631"/>
      <c r="D5" s="631"/>
      <c r="E5" s="631"/>
      <c r="F5" s="631"/>
      <c r="G5" s="631"/>
    </row>
    <row r="6" spans="1:12">
      <c r="A6" s="631" t="str">
        <f>POA!$B$6</f>
        <v>CNES_ESTABELECIMENTO</v>
      </c>
      <c r="B6" s="631"/>
      <c r="C6" s="631"/>
      <c r="D6" s="631"/>
      <c r="E6" s="631"/>
      <c r="F6" s="631"/>
      <c r="G6" s="631"/>
    </row>
    <row r="7" spans="1:12">
      <c r="A7" s="631" t="str">
        <f>POA!$B$7</f>
        <v>CONTRATO Nº</v>
      </c>
      <c r="B7" s="631"/>
      <c r="C7" s="631"/>
      <c r="D7" s="631"/>
      <c r="E7" s="631"/>
      <c r="F7" s="631"/>
      <c r="G7" s="631"/>
    </row>
    <row r="9" spans="1:12">
      <c r="A9" s="813" t="s">
        <v>8585</v>
      </c>
      <c r="B9" s="813"/>
      <c r="C9" s="813"/>
      <c r="D9" s="813"/>
      <c r="E9" s="813"/>
      <c r="F9" s="813"/>
      <c r="G9" s="813"/>
    </row>
    <row r="11" spans="1:12">
      <c r="A11" s="814" t="s">
        <v>7285</v>
      </c>
      <c r="B11" s="814"/>
      <c r="C11" s="814"/>
      <c r="D11" s="814"/>
      <c r="E11" s="814"/>
      <c r="F11" s="814"/>
      <c r="G11" s="814"/>
      <c r="I11" s="81"/>
      <c r="J11" s="81"/>
      <c r="K11" s="81"/>
      <c r="L11" s="81"/>
    </row>
    <row r="12" spans="1:12">
      <c r="A12" s="814" t="s">
        <v>2304</v>
      </c>
      <c r="B12" s="814"/>
      <c r="C12" s="814"/>
      <c r="D12" s="814"/>
      <c r="E12" s="814"/>
      <c r="F12" s="814"/>
      <c r="G12" s="814"/>
    </row>
    <row r="14" spans="1:12">
      <c r="A14" s="786" t="s">
        <v>7194</v>
      </c>
      <c r="B14" s="786"/>
      <c r="C14" s="786"/>
      <c r="D14" s="786"/>
      <c r="E14" s="786"/>
      <c r="F14" s="786"/>
      <c r="G14" s="786"/>
    </row>
    <row r="16" spans="1:12">
      <c r="A16" s="570" t="s">
        <v>7202</v>
      </c>
      <c r="B16" s="570"/>
      <c r="C16" s="644" t="s">
        <v>7203</v>
      </c>
      <c r="D16" s="570" t="str">
        <f>POA!B$6</f>
        <v>CNES_ESTABELECIMENTO</v>
      </c>
      <c r="E16" s="570"/>
      <c r="F16" s="570"/>
      <c r="G16" s="570"/>
    </row>
    <row r="17" spans="1:7" ht="22.5">
      <c r="A17" s="570"/>
      <c r="B17" s="570"/>
      <c r="C17" s="644"/>
      <c r="D17" s="58" t="s">
        <v>12</v>
      </c>
      <c r="E17" s="59" t="s">
        <v>3815</v>
      </c>
      <c r="F17" s="60" t="s">
        <v>3756</v>
      </c>
      <c r="G17" s="59" t="s">
        <v>3814</v>
      </c>
    </row>
    <row r="18" spans="1:7">
      <c r="A18" s="244" t="s">
        <v>3701</v>
      </c>
      <c r="B18" s="245" t="s">
        <v>7204</v>
      </c>
      <c r="C18" s="161">
        <v>800</v>
      </c>
      <c r="D18" s="110">
        <f>'+S_0'!E26</f>
        <v>0</v>
      </c>
      <c r="E18" s="45">
        <f t="shared" ref="E18:E28" si="0">C18*D18</f>
        <v>0</v>
      </c>
      <c r="F18" s="46">
        <f t="shared" ref="F18:G28" si="1">D18/12</f>
        <v>0</v>
      </c>
      <c r="G18" s="45">
        <f t="shared" si="1"/>
        <v>0</v>
      </c>
    </row>
    <row r="19" spans="1:7" ht="20.45" customHeight="1">
      <c r="A19" s="244" t="s">
        <v>3700</v>
      </c>
      <c r="B19" s="245" t="s">
        <v>7205</v>
      </c>
      <c r="C19" s="161">
        <v>800</v>
      </c>
      <c r="D19" s="110">
        <f>'+S_0'!E24</f>
        <v>0</v>
      </c>
      <c r="E19" s="45">
        <f t="shared" si="0"/>
        <v>0</v>
      </c>
      <c r="F19" s="46">
        <f t="shared" si="1"/>
        <v>0</v>
      </c>
      <c r="G19" s="45">
        <f t="shared" si="1"/>
        <v>0</v>
      </c>
    </row>
    <row r="20" spans="1:7">
      <c r="A20" s="244" t="s">
        <v>3704</v>
      </c>
      <c r="B20" s="245" t="s">
        <v>7206</v>
      </c>
      <c r="C20" s="161">
        <v>800</v>
      </c>
      <c r="D20" s="110">
        <f>'+S_0'!E30</f>
        <v>0</v>
      </c>
      <c r="E20" s="45">
        <f t="shared" si="0"/>
        <v>0</v>
      </c>
      <c r="F20" s="46">
        <f t="shared" si="1"/>
        <v>0</v>
      </c>
      <c r="G20" s="45">
        <f t="shared" si="1"/>
        <v>0</v>
      </c>
    </row>
    <row r="21" spans="1:7" ht="20.45" customHeight="1">
      <c r="A21" s="210" t="s">
        <v>2035</v>
      </c>
      <c r="B21" s="245" t="s">
        <v>7207</v>
      </c>
      <c r="C21" s="161">
        <v>800</v>
      </c>
      <c r="D21" s="110">
        <f>'+S_0'!E25</f>
        <v>0</v>
      </c>
      <c r="E21" s="45">
        <f t="shared" si="0"/>
        <v>0</v>
      </c>
      <c r="F21" s="46">
        <f t="shared" si="1"/>
        <v>0</v>
      </c>
      <c r="G21" s="45">
        <f t="shared" si="1"/>
        <v>0</v>
      </c>
    </row>
    <row r="22" spans="1:7">
      <c r="A22" s="244" t="s">
        <v>7208</v>
      </c>
      <c r="B22" s="245" t="s">
        <v>7209</v>
      </c>
      <c r="C22" s="161">
        <v>800</v>
      </c>
      <c r="D22" s="110">
        <f>'+S_0'!E32</f>
        <v>0</v>
      </c>
      <c r="E22" s="45">
        <f t="shared" si="0"/>
        <v>0</v>
      </c>
      <c r="F22" s="46">
        <f t="shared" si="1"/>
        <v>0</v>
      </c>
      <c r="G22" s="45">
        <f t="shared" si="1"/>
        <v>0</v>
      </c>
    </row>
    <row r="23" spans="1:7" ht="20.45" customHeight="1">
      <c r="A23" s="244" t="s">
        <v>2036</v>
      </c>
      <c r="B23" s="245" t="s">
        <v>7210</v>
      </c>
      <c r="C23" s="161">
        <v>800</v>
      </c>
      <c r="D23" s="110">
        <f>'+S_0'!E29</f>
        <v>0</v>
      </c>
      <c r="E23" s="45">
        <f t="shared" si="0"/>
        <v>0</v>
      </c>
      <c r="F23" s="46">
        <f t="shared" si="1"/>
        <v>0</v>
      </c>
      <c r="G23" s="45">
        <f t="shared" si="1"/>
        <v>0</v>
      </c>
    </row>
    <row r="24" spans="1:7">
      <c r="A24" s="210" t="s">
        <v>2123</v>
      </c>
      <c r="B24" s="245" t="s">
        <v>7211</v>
      </c>
      <c r="C24" s="161">
        <v>300</v>
      </c>
      <c r="D24" s="110">
        <f>'+S_0'!E23</f>
        <v>0</v>
      </c>
      <c r="E24" s="45">
        <f t="shared" si="0"/>
        <v>0</v>
      </c>
      <c r="F24" s="46">
        <f t="shared" si="1"/>
        <v>0</v>
      </c>
      <c r="G24" s="45">
        <f t="shared" si="1"/>
        <v>0</v>
      </c>
    </row>
    <row r="25" spans="1:7" ht="20.45" customHeight="1">
      <c r="A25" s="815" t="s">
        <v>7212</v>
      </c>
      <c r="B25" s="245" t="s">
        <v>7971</v>
      </c>
      <c r="C25" s="161">
        <f>IF(A12="I",'+S_0'!F104,IF(A12="II",'+S_0'!H104,IF(A12="III",'+S_0'!F107,IF(A12="IV",'+S_0'!H107))))</f>
        <v>400</v>
      </c>
      <c r="D25" s="102">
        <v>0</v>
      </c>
      <c r="E25" s="45">
        <f t="shared" si="0"/>
        <v>0</v>
      </c>
      <c r="F25" s="46">
        <f t="shared" si="1"/>
        <v>0</v>
      </c>
      <c r="G25" s="45">
        <f t="shared" si="1"/>
        <v>0</v>
      </c>
    </row>
    <row r="26" spans="1:7" ht="20.45" customHeight="1">
      <c r="A26" s="816"/>
      <c r="B26" s="245" t="s">
        <v>7972</v>
      </c>
      <c r="C26" s="161">
        <v>300</v>
      </c>
      <c r="D26" s="102">
        <v>0</v>
      </c>
      <c r="E26" s="45">
        <f t="shared" si="0"/>
        <v>0</v>
      </c>
      <c r="F26" s="46">
        <f t="shared" si="1"/>
        <v>0</v>
      </c>
      <c r="G26" s="45">
        <f t="shared" si="1"/>
        <v>0</v>
      </c>
    </row>
    <row r="27" spans="1:7" ht="20.45" customHeight="1">
      <c r="A27" s="816"/>
      <c r="B27" s="245" t="s">
        <v>7973</v>
      </c>
      <c r="C27" s="161">
        <v>250</v>
      </c>
      <c r="D27" s="102">
        <v>0</v>
      </c>
      <c r="E27" s="45">
        <f t="shared" si="0"/>
        <v>0</v>
      </c>
      <c r="F27" s="46">
        <f t="shared" si="1"/>
        <v>0</v>
      </c>
      <c r="G27" s="45">
        <f t="shared" si="1"/>
        <v>0</v>
      </c>
    </row>
    <row r="28" spans="1:7" ht="20.25" customHeight="1">
      <c r="A28" s="817"/>
      <c r="B28" s="245" t="s">
        <v>7974</v>
      </c>
      <c r="C28" s="161">
        <v>200</v>
      </c>
      <c r="D28" s="110">
        <v>0</v>
      </c>
      <c r="E28" s="45">
        <f t="shared" si="0"/>
        <v>0</v>
      </c>
      <c r="F28" s="46">
        <f t="shared" si="1"/>
        <v>0</v>
      </c>
      <c r="G28" s="45">
        <f t="shared" si="1"/>
        <v>0</v>
      </c>
    </row>
    <row r="29" spans="1:7">
      <c r="A29" s="715" t="s">
        <v>7213</v>
      </c>
      <c r="B29" s="715"/>
      <c r="C29" s="242">
        <f>SUM(C18:C28)</f>
        <v>6250</v>
      </c>
      <c r="D29" s="243">
        <f>SUM(D18:D28)</f>
        <v>0</v>
      </c>
      <c r="E29" s="242">
        <f>SUM(E18:E28)</f>
        <v>0</v>
      </c>
      <c r="F29" s="243">
        <f>SUM(F18:F28)</f>
        <v>0</v>
      </c>
      <c r="G29" s="242">
        <f>SUM(G18:G28)</f>
        <v>0</v>
      </c>
    </row>
    <row r="30" spans="1:7" ht="20.45" customHeight="1"/>
    <row r="32" spans="1:7" ht="20.45" customHeight="1"/>
    <row r="34" ht="20.45" customHeight="1"/>
    <row r="36" ht="20.45" customHeight="1"/>
  </sheetData>
  <mergeCells count="15">
    <mergeCell ref="A29:B29"/>
    <mergeCell ref="A9:G9"/>
    <mergeCell ref="A14:G14"/>
    <mergeCell ref="A16:B17"/>
    <mergeCell ref="C16:C17"/>
    <mergeCell ref="D16:G16"/>
    <mergeCell ref="A11:G11"/>
    <mergeCell ref="A12:G12"/>
    <mergeCell ref="A25:A28"/>
    <mergeCell ref="A1:G1"/>
    <mergeCell ref="A2:G2"/>
    <mergeCell ref="A3:G3"/>
    <mergeCell ref="A7:G7"/>
    <mergeCell ref="A6:G6"/>
    <mergeCell ref="A5:G5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3</vt:i4>
      </vt:variant>
    </vt:vector>
  </HeadingPairs>
  <TitlesOfParts>
    <vt:vector size="20" baseType="lpstr">
      <vt:lpstr>POA</vt:lpstr>
      <vt:lpstr>OCI</vt:lpstr>
      <vt:lpstr>SUB_GRUPO</vt:lpstr>
      <vt:lpstr>RESUMO</vt:lpstr>
      <vt:lpstr>Alteração</vt:lpstr>
      <vt:lpstr>Incentivo_SMS</vt:lpstr>
      <vt:lpstr>Configuração</vt:lpstr>
      <vt:lpstr>+S_0</vt:lpstr>
      <vt:lpstr>+S_I</vt:lpstr>
      <vt:lpstr>+S_II</vt:lpstr>
      <vt:lpstr>+S_III</vt:lpstr>
      <vt:lpstr>+S_IV</vt:lpstr>
      <vt:lpstr>+S_V</vt:lpstr>
      <vt:lpstr>+S_VI</vt:lpstr>
      <vt:lpstr>+S_VII</vt:lpstr>
      <vt:lpstr>+S_VIII</vt:lpstr>
      <vt:lpstr>+S_RESUMO</vt:lpstr>
      <vt:lpstr>POA!Area_de_impressao</vt:lpstr>
      <vt:lpstr>SUB_GRUPO!Area_de_impressao</vt:lpstr>
      <vt:lpstr>SUB_GRUPO!Titulos_de_impressao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AdminUser</dc:creator>
  <cp:lastModifiedBy>SMS</cp:lastModifiedBy>
  <cp:lastPrinted>2025-09-25T19:32:32Z</cp:lastPrinted>
  <dcterms:created xsi:type="dcterms:W3CDTF">2013-08-13T19:32:48Z</dcterms:created>
  <dcterms:modified xsi:type="dcterms:W3CDTF">2025-10-01T15:06:55Z</dcterms:modified>
</cp:coreProperties>
</file>